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s01\sharedFolders\CFAE\A&amp;A\Practice aids - after clarity\Single Audit RSAR\2025\06.30.2025-9.29.2025\"/>
    </mc:Choice>
  </mc:AlternateContent>
  <xr:revisionPtr revIDLastSave="0" documentId="13_ncr:1_{B55A2659-DE79-4620-9149-BC95AD425EBC}" xr6:coauthVersionLast="47" xr6:coauthVersionMax="47" xr10:uidLastSave="{00000000-0000-0000-0000-000000000000}"/>
  <bookViews>
    <workbookView xWindow="28680" yWindow="-120" windowWidth="29040" windowHeight="15720" tabRatio="733" xr2:uid="{00000000-000D-0000-FFFF-FFFF00000000}"/>
  </bookViews>
  <sheets>
    <sheet name="Entity Information" sheetId="1" r:id="rId1"/>
    <sheet name="Step 1a - Loans" sheetId="10" r:id="rId2"/>
    <sheet name="Step 1b - No Loans" sheetId="11" r:id="rId3"/>
    <sheet name="Step 2" sheetId="3" r:id="rId4"/>
    <sheet name="Step 3" sheetId="4" r:id="rId5"/>
    <sheet name="Step 4" sheetId="6" r:id="rId6"/>
    <sheet name="Step 5" sheetId="5" r:id="rId7"/>
    <sheet name="Higher Risk Programs" sheetId="12" r:id="rId8"/>
  </sheets>
  <definedNames>
    <definedName name="_ftn1" localSheetId="0">'Entity Information'!#REF!</definedName>
    <definedName name="_ftn2" localSheetId="3">'Step 2'!#REF!</definedName>
    <definedName name="_ftn3" localSheetId="3">'Step 2'!#REF!</definedName>
    <definedName name="_ftn4" localSheetId="4">'Step 3'!$B$33</definedName>
    <definedName name="_ftn4" localSheetId="5">'Step 4'!$B$60</definedName>
    <definedName name="_ftn5" localSheetId="4">'Step 3'!#REF!</definedName>
    <definedName name="_ftn5" localSheetId="5">'Step 4'!$B$62</definedName>
    <definedName name="_ftn6" localSheetId="4">'Step 3'!#REF!</definedName>
    <definedName name="_ftn6" localSheetId="5">'Step 4'!#REF!</definedName>
    <definedName name="_ftnref1" localSheetId="0">'Entity Information'!#REF!</definedName>
    <definedName name="_ftnref2" localSheetId="3">'Step 2'!$C$18</definedName>
    <definedName name="_ftnref3" localSheetId="3">'Step 2'!$C$19</definedName>
    <definedName name="_ftnref4" localSheetId="4">'Step 3'!#REF!</definedName>
    <definedName name="_ftnref4" localSheetId="5">'Step 4'!#REF!</definedName>
    <definedName name="_ftnref5" localSheetId="4">'Step 3'!$B$15</definedName>
    <definedName name="_ftnref5" localSheetId="5">'Step 4'!$B$43</definedName>
    <definedName name="_ftnref6" localSheetId="4">'Step 3'!#REF!</definedName>
    <definedName name="_ftnref6" localSheetId="5">'Step 4'!#REF!</definedName>
    <definedName name="OLE_LINK5" localSheetId="4">'Step 3'!$B$15</definedName>
    <definedName name="OLE_LINK5" localSheetId="5">'Step 4'!$B$43</definedName>
    <definedName name="_xlnm.Print_Area" localSheetId="0">'Entity Information'!$A$1:$R$34</definedName>
    <definedName name="_xlnm.Print_Area" localSheetId="3">'Step 2'!$B$1:$H$38</definedName>
    <definedName name="_xlnm.Print_Area" localSheetId="4">'Step 3'!$B$1:$L$33</definedName>
    <definedName name="_xlnm.Print_Area" localSheetId="5">'Step 4'!$A$1:$K$62</definedName>
    <definedName name="_xlnm.Print_Area" localSheetId="6">'Step 5'!$A$1:$H$90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6" l="1"/>
  <c r="E22" i="5"/>
  <c r="E40" i="5"/>
  <c r="E35" i="11" l="1"/>
  <c r="D50" i="10"/>
  <c r="D47" i="10"/>
  <c r="D28" i="10"/>
  <c r="D25" i="3" l="1"/>
  <c r="E43" i="5" s="1"/>
  <c r="C24" i="4" l="1"/>
  <c r="D106" i="10" l="1"/>
  <c r="D62" i="10" l="1"/>
  <c r="D16" i="6"/>
  <c r="E83" i="5" l="1"/>
  <c r="C31" i="1" l="1"/>
  <c r="E80" i="5" l="1"/>
  <c r="E48" i="5"/>
  <c r="B27" i="4"/>
  <c r="D27" i="4" s="1"/>
  <c r="E125" i="10" l="1"/>
  <c r="C53" i="10" l="1"/>
  <c r="D25" i="6"/>
  <c r="D29" i="6" s="1"/>
  <c r="E74" i="5"/>
  <c r="E81" i="5" s="1"/>
  <c r="E47" i="5" l="1"/>
  <c r="E49" i="5" s="1"/>
  <c r="E51" i="5" s="1"/>
  <c r="E79" i="5"/>
  <c r="E82" i="5" s="1"/>
  <c r="E84" i="5" s="1"/>
  <c r="F100" i="10"/>
  <c r="C54" i="5" l="1"/>
  <c r="E118" i="10"/>
  <c r="E126" i="10" s="1"/>
  <c r="E127" i="10" s="1"/>
  <c r="C87" i="5" l="1"/>
</calcChain>
</file>

<file path=xl/sharedStrings.xml><?xml version="1.0" encoding="utf-8"?>
<sst xmlns="http://schemas.openxmlformats.org/spreadsheetml/2006/main" count="396" uniqueCount="241">
  <si>
    <t xml:space="preserve"> </t>
  </si>
  <si>
    <t>Auditee:</t>
  </si>
  <si>
    <t>Fiscal Year End:</t>
  </si>
  <si>
    <t>Answer Question:</t>
  </si>
  <si>
    <t>$750,000 - $25 million</t>
  </si>
  <si>
    <t>&gt; $25 million - $100 million</t>
  </si>
  <si>
    <t>Total Federal awards expended times.03</t>
  </si>
  <si>
    <t>&gt; $100 million - $1 billion</t>
  </si>
  <si>
    <t>$3 million</t>
  </si>
  <si>
    <t>&gt; $1 billion - $10 billion</t>
  </si>
  <si>
    <t>Total Federal awards expended times.003</t>
  </si>
  <si>
    <t>&gt; $10 billion - $20 billion</t>
  </si>
  <si>
    <t>$30 million</t>
  </si>
  <si>
    <t>&gt; $20 billion</t>
  </si>
  <si>
    <t>Total Federal awards expended times .0015</t>
  </si>
  <si>
    <t>AL #</t>
  </si>
  <si>
    <t>Combined Total Federal Expenditures</t>
  </si>
  <si>
    <t>Total Program/Cluster $</t>
  </si>
  <si>
    <t>Determination of Large Loan Programs / Safe Harbor Calculation</t>
  </si>
  <si>
    <t>Multiply by 4</t>
  </si>
  <si>
    <t>Total 'large loan' programs to remove from Type A threshold recalculation:</t>
  </si>
  <si>
    <t>Total 'Large Loan' Programs</t>
  </si>
  <si>
    <t>Recalculated total Federal Expenditures (excluding large loans)</t>
  </si>
  <si>
    <t>Footnotes:</t>
  </si>
  <si>
    <t>[1]</t>
  </si>
  <si>
    <t>[2]</t>
  </si>
  <si>
    <t>[3]</t>
  </si>
  <si>
    <t>[4]</t>
  </si>
  <si>
    <t>[5]</t>
  </si>
  <si>
    <t xml:space="preserve">Type A / B Threshold Determination </t>
  </si>
  <si>
    <t>Total Federal awards expended times .03</t>
  </si>
  <si>
    <t>&gt; $1 billion  - $10 billion</t>
  </si>
  <si>
    <t>Total Federal awards expended times .003</t>
  </si>
  <si>
    <t>&gt; $10 billion  - $20 billion</t>
  </si>
  <si>
    <t>Continue to Step 2</t>
  </si>
  <si>
    <t>Factors</t>
  </si>
  <si>
    <t xml:space="preserve">/  /   </t>
  </si>
  <si>
    <t>Conclusion:</t>
  </si>
  <si>
    <t>$</t>
  </si>
  <si>
    <t>Multiply the number above by 25%:</t>
  </si>
  <si>
    <t xml:space="preserve">            </t>
  </si>
  <si>
    <t>Expenditures</t>
  </si>
  <si>
    <t>Quantitative Program Materiality</t>
  </si>
  <si>
    <t>d. Compute adequacy of major program coverage, first pass:</t>
  </si>
  <si>
    <t>Total Expenditures, Major Type B</t>
  </si>
  <si>
    <t>Sum:</t>
  </si>
  <si>
    <t>Total Expenditures, Major Type A</t>
  </si>
  <si>
    <t xml:space="preserve">Source: </t>
  </si>
  <si>
    <t xml:space="preserve">The following is a complete list of Federal programs which have a "higher risk" designation. </t>
  </si>
  <si>
    <t xml:space="preserve">Agency </t>
  </si>
  <si>
    <t xml:space="preserve">Title </t>
  </si>
  <si>
    <t>93.778/93.777/93.775</t>
  </si>
  <si>
    <t>Medicaid Cluster</t>
  </si>
  <si>
    <t>Interior**</t>
  </si>
  <si>
    <t>STOP</t>
  </si>
  <si>
    <t>Record of Single Audit Risk and Major Program Determination (RSAR)</t>
  </si>
  <si>
    <t>After testing the SEFA for accuracy and completeness, did the entity have any federal programs or clusters that involved loans or loan guarantees?</t>
  </si>
  <si>
    <t>Select Yes/No</t>
  </si>
  <si>
    <t>Loan Programs</t>
  </si>
  <si>
    <t>Non-Loan Programs</t>
  </si>
  <si>
    <t>Non-Loan Program Total</t>
  </si>
  <si>
    <t>Type A / B Threshold: Program Expenditures</t>
  </si>
  <si>
    <t>Total Expenditures:</t>
  </si>
  <si>
    <r>
      <t xml:space="preserve">Total Federal Awards Expended
</t>
    </r>
    <r>
      <rPr>
        <i/>
        <sz val="9"/>
        <color theme="1"/>
        <rFont val="Arial"/>
        <family val="2"/>
      </rPr>
      <t>[200.518(b)(1)]</t>
    </r>
  </si>
  <si>
    <r>
      <t xml:space="preserve">Step 1b: When the SEFA does </t>
    </r>
    <r>
      <rPr>
        <b/>
        <u/>
        <sz val="14"/>
        <color theme="1"/>
        <rFont val="Arial"/>
        <family val="2"/>
      </rPr>
      <t>NOT</t>
    </r>
    <r>
      <rPr>
        <b/>
        <sz val="14"/>
        <color theme="1"/>
        <rFont val="Arial"/>
        <family val="2"/>
      </rPr>
      <t xml:space="preserve"> include Loan and Loan Guarantee Programs</t>
    </r>
  </si>
  <si>
    <r>
      <t xml:space="preserve">Step 1a: When the SEFA </t>
    </r>
    <r>
      <rPr>
        <b/>
        <u/>
        <sz val="14"/>
        <color theme="1"/>
        <rFont val="Arial"/>
        <family val="2"/>
      </rPr>
      <t>includes</t>
    </r>
    <r>
      <rPr>
        <b/>
        <sz val="14"/>
        <color theme="1"/>
        <rFont val="Arial"/>
        <family val="2"/>
      </rPr>
      <t xml:space="preserve"> Loan and Loan Guarantee Programs</t>
    </r>
  </si>
  <si>
    <t>Answer the following questions:</t>
  </si>
  <si>
    <t>Select Yes or No from the dropdown and provide an explanation, if applicable.</t>
  </si>
  <si>
    <t>Explanation</t>
  </si>
  <si>
    <t>2nd Preceding FY</t>
  </si>
  <si>
    <t>Prior FY</t>
  </si>
  <si>
    <t>Continue to Step 3</t>
  </si>
  <si>
    <t>c. Which rule applies (from Step 2 conclusion)?:</t>
  </si>
  <si>
    <t>Higher Risk Designation:</t>
  </si>
  <si>
    <t>Auditors are not required to identify more high-risk Type B programs than at least 1/4 the number of low-risk Type A programs.</t>
  </si>
  <si>
    <t>If there are no Type A programs (or no low-risk Type A programs), auditors do not need to risk assess Type B programs, and may skip this step.</t>
  </si>
  <si>
    <t>Type A threshold (determined in Step 1a or 1b):</t>
  </si>
  <si>
    <t>Type B program threshold for risk analysis:</t>
  </si>
  <si>
    <t>Continue to Step 5</t>
  </si>
  <si>
    <t>(Typically 5% of Total Program Expenditures)</t>
  </si>
  <si>
    <t xml:space="preserve">Total Expenditures: </t>
  </si>
  <si>
    <r>
      <t xml:space="preserve">Total All Program Expenditures:
</t>
    </r>
    <r>
      <rPr>
        <i/>
        <sz val="10"/>
        <color rgb="FF002060"/>
        <rFont val="Arial"/>
        <family val="2"/>
      </rPr>
      <t>(from Step 1a or 1b)</t>
    </r>
  </si>
  <si>
    <r>
      <rPr>
        <b/>
        <sz val="11"/>
        <color theme="1"/>
        <rFont val="Arial"/>
        <family val="2"/>
      </rPr>
      <t>Percentage of Coverage:</t>
    </r>
    <r>
      <rPr>
        <sz val="10"/>
        <color theme="1"/>
        <rFont val="Arial"/>
        <family val="2"/>
      </rPr>
      <t xml:space="preserve">
</t>
    </r>
    <r>
      <rPr>
        <i/>
        <sz val="10"/>
        <color rgb="FF002060"/>
        <rFont val="Arial"/>
        <family val="2"/>
      </rPr>
      <t>(Divide the sum of the above expenditures by the total program expenditures)</t>
    </r>
  </si>
  <si>
    <t>f. Compute adequacy of major program coverage, second pass:</t>
  </si>
  <si>
    <t>AU-C 935.13 &amp; .A7 require auditors to establish and document two materiality levels: (1) a materiality level for the program as a whole, and (2) a second materiality level for each of the applicable 12 compliance requirements. This column documents quantitative materiality at the PROGRAM LEVEL for each major program. Compliance level materiality is documented in the FACCR for each major program.</t>
  </si>
  <si>
    <r>
      <rPr>
        <i/>
        <sz val="9"/>
        <color rgb="FF002060"/>
        <rFont val="Arial"/>
        <family val="2"/>
      </rPr>
      <t>(Typically 5% of Total Program Expenditures)</t>
    </r>
    <r>
      <rPr>
        <i/>
        <sz val="10"/>
        <color rgb="FF002060"/>
        <rFont val="Arial"/>
        <family val="2"/>
      </rPr>
      <t xml:space="preserve">
</t>
    </r>
    <r>
      <rPr>
        <b/>
        <i/>
        <sz val="9"/>
        <color rgb="FF0000FF"/>
        <rFont val="Arial"/>
        <family val="2"/>
      </rPr>
      <t>[footnote 1]</t>
    </r>
  </si>
  <si>
    <t>a. Minimum Dollar Amounts of Type B Programs to be Risk Analyzed:</t>
  </si>
  <si>
    <t>b. Cap On Number of High-Risk Type B Programs to be Identified:</t>
  </si>
  <si>
    <r>
      <t>c.</t>
    </r>
    <r>
      <rPr>
        <b/>
        <sz val="12"/>
        <color theme="1"/>
        <rFont val="Arial"/>
        <family val="2"/>
      </rPr>
      <t xml:space="preserve"> Type B Program Risk Analysis</t>
    </r>
  </si>
  <si>
    <t>Loan 
Program Total</t>
  </si>
  <si>
    <t>Clusters should be treated as one program.</t>
  </si>
  <si>
    <r>
      <t xml:space="preserve">For </t>
    </r>
    <r>
      <rPr>
        <u/>
        <sz val="11"/>
        <color theme="1"/>
        <rFont val="Arial"/>
        <family val="2"/>
      </rPr>
      <t>any</t>
    </r>
    <r>
      <rPr>
        <sz val="11"/>
        <color theme="1"/>
        <rFont val="Arial"/>
        <family val="2"/>
      </rPr>
      <t xml:space="preserve"> of the programs/clusters involving loan or loan guarantees: Was the value of the Federal awards expended for loans and loan guarantees 50% or more of the total program/cluster expenditures?</t>
    </r>
  </si>
  <si>
    <t>Safe Harbor Threshold</t>
  </si>
  <si>
    <r>
      <t>Largest</t>
    </r>
    <r>
      <rPr>
        <b/>
        <sz val="11"/>
        <color theme="1"/>
        <rFont val="Arial"/>
        <family val="2"/>
      </rPr>
      <t xml:space="preserve"> Non</t>
    </r>
    <r>
      <rPr>
        <sz val="11"/>
        <color theme="1"/>
        <rFont val="Arial"/>
        <family val="2"/>
      </rPr>
      <t>-Loan Program/Cluster:</t>
    </r>
  </si>
  <si>
    <t>AL # / Cluster</t>
  </si>
  <si>
    <t>Total</t>
  </si>
  <si>
    <t>Program Type (A/B)</t>
  </si>
  <si>
    <t>Large Loan Programs</t>
  </si>
  <si>
    <r>
      <t xml:space="preserve">These large loan programs / clusters are automatically considered </t>
    </r>
    <r>
      <rPr>
        <i/>
        <u/>
        <sz val="11"/>
        <color rgb="FF002060"/>
        <rFont val="Arial"/>
        <family val="2"/>
      </rPr>
      <t>Type A</t>
    </r>
    <r>
      <rPr>
        <i/>
        <sz val="11"/>
        <color rgb="FF002060"/>
        <rFont val="Arial"/>
        <family val="2"/>
      </rPr>
      <t xml:space="preserve"> programs (but not necessarily major programs).</t>
    </r>
  </si>
  <si>
    <t>Type A Threshold Recalculation (Removing 'Large Loan' Programs)</t>
  </si>
  <si>
    <t>Total Combined Federal Expenditures (Loan &amp; Non-Loan Program(s))</t>
  </si>
  <si>
    <t>Sources of information (such as titles of auditee employees interviewed, documents read, prior year work papers reviewed, etc.)  
These sources need not be listed here if they are documented elsewhere.</t>
  </si>
  <si>
    <t>Abandoned Mine Land Reclamation (AMLR)</t>
  </si>
  <si>
    <t>Determination of Type A and B Programs &amp; Safe Harbor Calculation [2 CFR 200.518(b)(1) through (3)]</t>
  </si>
  <si>
    <t>Determination of Type A and B Programs [2 CFR 200.518(b)(1) through (2)]</t>
  </si>
  <si>
    <t>List all Federal programs from the Schedule of Expenditures of Federal Awards (SEFA)</t>
  </si>
  <si>
    <t>This must match the audited SEFA</t>
  </si>
  <si>
    <t>a</t>
  </si>
  <si>
    <t>b</t>
  </si>
  <si>
    <t>c</t>
  </si>
  <si>
    <t>Determine Federal programs providing loans as defined in 2 CFR 200.518(b)(3)</t>
  </si>
  <si>
    <r>
      <t xml:space="preserve">The inclusion of large loan and loan guarantees (loans) must not result in the exclusion of other programs as Type A programs. 
When a Federal program providing loans exceeds </t>
    </r>
    <r>
      <rPr>
        <b/>
        <i/>
        <u/>
        <sz val="11"/>
        <color rgb="FF002060"/>
        <rFont val="Arial"/>
        <family val="2"/>
      </rPr>
      <t>4 times</t>
    </r>
    <r>
      <rPr>
        <i/>
        <sz val="11"/>
        <color rgb="FF002060"/>
        <rFont val="Arial"/>
        <family val="2"/>
      </rPr>
      <t xml:space="preserve"> the largest non-loan program it is considered a large loan program, and the auditor must consider this Federal program as a Type A program and </t>
    </r>
    <r>
      <rPr>
        <i/>
        <u/>
        <sz val="11"/>
        <color rgb="FF002060"/>
        <rFont val="Arial"/>
        <family val="2"/>
      </rPr>
      <t>exclude</t>
    </r>
    <r>
      <rPr>
        <i/>
        <sz val="11"/>
        <color rgb="FF002060"/>
        <rFont val="Arial"/>
        <family val="2"/>
      </rPr>
      <t xml:space="preserve"> its value in determining other Type A programs. 
The recalculation of the Type A threshold is performed after removing the total of all large loan programs. 
[2 CFR 200.518(b)(3)]</t>
    </r>
  </si>
  <si>
    <r>
      <t xml:space="preserve">For steps b and c only, a program is considered to be a Federal program </t>
    </r>
    <r>
      <rPr>
        <i/>
        <u/>
        <sz val="11"/>
        <color rgb="FF002060"/>
        <rFont val="Arial"/>
        <family val="2"/>
      </rPr>
      <t>providing loans</t>
    </r>
    <r>
      <rPr>
        <b/>
        <i/>
        <sz val="11"/>
        <color rgb="FF002060"/>
        <rFont val="Arial"/>
        <family val="2"/>
      </rPr>
      <t xml:space="preserve"> if</t>
    </r>
    <r>
      <rPr>
        <i/>
        <sz val="11"/>
        <color rgb="FF002060"/>
        <rFont val="Arial"/>
        <family val="2"/>
      </rPr>
      <t xml:space="preserve"> the value of Federal awards expended for loans within the program comprises </t>
    </r>
    <r>
      <rPr>
        <i/>
        <u/>
        <sz val="11"/>
        <color rgb="FF002060"/>
        <rFont val="Arial"/>
        <family val="2"/>
      </rPr>
      <t>50% or more</t>
    </r>
    <r>
      <rPr>
        <i/>
        <sz val="11"/>
        <color rgb="FF002060"/>
        <rFont val="Arial"/>
        <family val="2"/>
      </rPr>
      <t xml:space="preserve"> of the total Federal awards expended for the program. A cluster of programs is treated as one program and the value of Federal awards expended under a loan program is determined as described in 2 CFR 200.502 Basis for determining Federal awards expended. 
[2 CFR 200.518(b)(3)]</t>
    </r>
  </si>
  <si>
    <t>All large loan programs (determined in step c, if applicable) and programs with expenditures in excess of the Type A threshold (as determined in step a, b, or c below) are Type A programs. Remaining programs are Type B programs.</t>
  </si>
  <si>
    <t>Programs with expenditures in excess of the Type A threshold are Type A programs. Remaining programs are Type B programs.</t>
  </si>
  <si>
    <t>[2 CFR 200.520]</t>
  </si>
  <si>
    <t>Step 2: Determine Low Risk Auditee Status</t>
  </si>
  <si>
    <t>AOS auditors should not issue citations, internal control comments, etc. for late DCF filings. However, late DCF filing affects the low-risk auditee status as noted above.</t>
  </si>
  <si>
    <t>To determine the filing submission date, perform the following:
a. Access the FAC web page at www.fac.gov
b. Select the "Search for Audits" option and locate the FAC record for the entity. Verify the correct entity and year are selected by comparing both the entity name and EIN number from the entity's copy of the DCF to the FAC web page.
c. Review the "Acc Date" to determine if the due date was met.</t>
  </si>
  <si>
    <r>
      <t>Step 3:</t>
    </r>
    <r>
      <rPr>
        <b/>
        <sz val="12"/>
        <color theme="1"/>
        <rFont val="Arial"/>
        <family val="2"/>
      </rPr>
      <t xml:space="preserve"> </t>
    </r>
    <r>
      <rPr>
        <b/>
        <sz val="14"/>
        <color theme="1"/>
        <rFont val="Arial"/>
        <family val="2"/>
      </rPr>
      <t>Type A Program Risk Analysis</t>
    </r>
  </si>
  <si>
    <t>[2 CFR 200.518(c)]</t>
  </si>
  <si>
    <r>
      <t xml:space="preserve">Program/Cluster Expenditures:
</t>
    </r>
    <r>
      <rPr>
        <i/>
        <sz val="10"/>
        <color rgb="FF002060"/>
        <rFont val="Arial"/>
        <family val="2"/>
      </rPr>
      <t>(from Step 1a or 1b)</t>
    </r>
  </si>
  <si>
    <t>The Federal awarding agency must notify the recipient and, if known, the auditor of OMB's approval at least 180 calendar days prior to the end of the fiscal year to be audited. [2 CFR 200.518(c)(2)]</t>
  </si>
  <si>
    <r>
      <rPr>
        <b/>
        <sz val="10"/>
        <color theme="1"/>
        <rFont val="Arial"/>
        <family val="2"/>
      </rPr>
      <t xml:space="preserve">a. Has the federal OMB designated the program/cluster as higher risk, as indicated in Appendix IV of the OMB Compliance Supplement (see Higher Risk Programs tab)? </t>
    </r>
    <r>
      <rPr>
        <sz val="10"/>
        <color theme="1"/>
        <rFont val="Arial"/>
        <family val="2"/>
      </rPr>
      <t>[2 CFR 200.519(c)(2)]</t>
    </r>
  </si>
  <si>
    <r>
      <t xml:space="preserve">Final Conclusion: </t>
    </r>
    <r>
      <rPr>
        <sz val="10"/>
        <color theme="1"/>
        <rFont val="Arial"/>
        <family val="2"/>
      </rPr>
      <t>Based on evaluation of all Risk Assessment Factors, we conclude this Type A program/cluster is:</t>
    </r>
    <r>
      <rPr>
        <b/>
        <sz val="10"/>
        <color theme="1"/>
        <rFont val="Arial"/>
        <family val="2"/>
      </rPr>
      <t xml:space="preserve">
</t>
    </r>
  </si>
  <si>
    <r>
      <t>Risk Assessment Factors</t>
    </r>
    <r>
      <rPr>
        <b/>
        <sz val="9"/>
        <color theme="1"/>
        <rFont val="Arial"/>
        <family val="2"/>
      </rPr>
      <t xml:space="preserve"> </t>
    </r>
    <r>
      <rPr>
        <b/>
        <sz val="10"/>
        <color rgb="FF0000FF"/>
        <rFont val="Arial"/>
        <family val="2"/>
      </rPr>
      <t xml:space="preserve">[footnote 1]  </t>
    </r>
  </si>
  <si>
    <t>2 CFR 200.518(a) requires the auditor to consider the following risk elements when selecting responses to these Type A risk assessment factors: current and prior audit experience, oversight by Federal agencies and pass-through entities and the inherent risk of the Federal program. Auditors should document these elements in this RSAR, regardless of any higher risk determinations from one or more elements.</t>
  </si>
  <si>
    <t>In any instance in which a compliance requirement has been removed from a program/cluster, as shown in the Part 2 matrix of the OMB Compliance Supplement, if there was an audit finding related to that compliance requirement in an audit conducted using the prior year’s OMB Compliance Supplement, that finding must continue to be reported in the summary schedule of prior audit findings and considered in the major program determination under 2 CFR 200.518. In any instance in which a compliance requirement was added to a program/cluster in the current year’s Supplement, auditors are not expected to have tested for that requirement under the prior year’s audit. This includes correction of an error, if any, as identified in Appendix V of the Supplement. [OMB Compliance Supplement, Appendix VII]</t>
  </si>
  <si>
    <t>Step 5: Determination of Major Programs</t>
  </si>
  <si>
    <r>
      <t>Step 4:</t>
    </r>
    <r>
      <rPr>
        <b/>
        <sz val="12"/>
        <color theme="1"/>
        <rFont val="Arial"/>
        <family val="2"/>
      </rPr>
      <t xml:space="preserve"> </t>
    </r>
    <r>
      <rPr>
        <b/>
        <sz val="14"/>
        <color theme="1"/>
        <rFont val="Arial"/>
        <family val="2"/>
      </rPr>
      <t>Type B Program Risk Analysis</t>
    </r>
  </si>
  <si>
    <t>[2 CFR 200.518(e)]</t>
  </si>
  <si>
    <t>[2 CFR 200.518(d)]</t>
  </si>
  <si>
    <r>
      <t>Except for known material weakness in internal control or compliance problems (as noted in the risk assessment factors above referencing 200.519(b)(1), (b)(2), and (c)(1)), a single criterion in risk would seldom cause a Type B program to be considered high-risk. [2 CFR 200.518(d)] In addition, this section does not require an auditor to identify the high</t>
    </r>
    <r>
      <rPr>
        <i/>
        <u/>
        <sz val="10"/>
        <color rgb="FF002060"/>
        <rFont val="Arial"/>
        <family val="2"/>
      </rPr>
      <t>est</t>
    </r>
    <r>
      <rPr>
        <i/>
        <sz val="10"/>
        <color rgb="FF002060"/>
        <rFont val="Arial"/>
        <family val="2"/>
      </rPr>
      <t xml:space="preserve"> risk Type B programs; that is, the auditor judges a Type B program to be either high risk or not high risk</t>
    </r>
  </si>
  <si>
    <t>- Auditors are encouraged to use an approach which provides an opportunity for different high-risk Type B programs to be audited as major over a period of time [2 CFR 200.518(d)]. Auditors may prioritize risk assessments of programs perceived as high risk to improve efficiency.</t>
  </si>
  <si>
    <t>Auditors are only required to perform risk assessments on Type B programs that exceed 25% of the Type A threshold.</t>
  </si>
  <si>
    <r>
      <t xml:space="preserve">Number of Low-Risk Type A programs identified in Step 3: </t>
    </r>
    <r>
      <rPr>
        <u/>
        <sz val="11"/>
        <color theme="1"/>
        <rFont val="Arial"/>
        <family val="2"/>
      </rPr>
      <t xml:space="preserve">         </t>
    </r>
  </si>
  <si>
    <r>
      <t xml:space="preserve">- Sometimes, there aren't enough high-risk Type B programs exceeding the threshold from step a to meet the risk analysis calculation above. 2 CFR 200.518(d)(2) states that auditors are not expected to perform risk assessments on relatively small Federal programs. Auditors are not required to identify the number of high-risk Type B programs calculated in step b, however auditors must continue risk assessing Type B programs above the threshold identified in step a until all are assessed </t>
    </r>
    <r>
      <rPr>
        <b/>
        <i/>
        <sz val="11"/>
        <color rgb="FF002060"/>
        <rFont val="Arial"/>
        <family val="2"/>
      </rPr>
      <t>or</t>
    </r>
    <r>
      <rPr>
        <i/>
        <sz val="11"/>
        <color rgb="FF002060"/>
        <rFont val="Arial"/>
        <family val="2"/>
      </rPr>
      <t xml:space="preserve"> the number of high-risk Type B programs identified equals the cap calculated in step b. [AICPA Single Audit Guide 8.02, footnotes h and i]</t>
    </r>
  </si>
  <si>
    <r>
      <t xml:space="preserve">Risk Assessment Factors </t>
    </r>
    <r>
      <rPr>
        <b/>
        <sz val="10"/>
        <color rgb="FF0000FF"/>
        <rFont val="Arial"/>
        <family val="2"/>
      </rPr>
      <t>[footnote 1]</t>
    </r>
  </si>
  <si>
    <t>2 CFR 200.518(a) requires the auditor to consider the following risk elements when selecting responses to these Type B risk assessment factors: current and prior audit experience, oversight by Federal agencies and pass-through entities and the inherent risk of the Federal program. Auditors should document these elements in this RSAR, regardless of any higher risk determinations from one or more elements.</t>
  </si>
  <si>
    <r>
      <rPr>
        <b/>
        <sz val="10"/>
        <color theme="1"/>
        <rFont val="Arial"/>
        <family val="2"/>
      </rPr>
      <t xml:space="preserve">Has the federal OMB designated the program/cluster as higher risk, as indicated in Appendix IV of the OMB Compliance Supplement (see Higher Risk Programs tab)?
</t>
    </r>
    <r>
      <rPr>
        <sz val="10"/>
        <color theme="1"/>
        <rFont val="Arial"/>
        <family val="2"/>
      </rPr>
      <t xml:space="preserve">[2 CFR 200.519(c)(2)]  </t>
    </r>
    <r>
      <rPr>
        <b/>
        <sz val="10"/>
        <color rgb="FF0000FF"/>
        <rFont val="Arial"/>
        <family val="2"/>
      </rPr>
      <t xml:space="preserve">[footnote 2]
</t>
    </r>
    <r>
      <rPr>
        <sz val="10"/>
        <color theme="1"/>
        <rFont val="Arial"/>
        <family val="2"/>
      </rPr>
      <t xml:space="preserve">
</t>
    </r>
    <r>
      <rPr>
        <b/>
        <sz val="10"/>
        <color theme="1"/>
        <rFont val="Arial"/>
        <family val="2"/>
      </rPr>
      <t>Yes</t>
    </r>
    <r>
      <rPr>
        <sz val="10"/>
        <color theme="1"/>
        <rFont val="Arial"/>
        <family val="2"/>
      </rPr>
      <t xml:space="preserve"> indicates higher risk
</t>
    </r>
  </si>
  <si>
    <r>
      <rPr>
        <b/>
        <sz val="10"/>
        <color theme="1"/>
        <rFont val="Arial"/>
        <family val="2"/>
      </rPr>
      <t>Prior audit findings?</t>
    </r>
    <r>
      <rPr>
        <sz val="10"/>
        <color theme="1"/>
        <rFont val="Arial"/>
        <family val="2"/>
      </rPr>
      <t xml:space="preserve">  Particularly when the situations identified in the audit findings could have a significant impact on the Federal program/cluster or have not been corrected. 
[2 CFR 200.519(b)(2)] </t>
    </r>
    <r>
      <rPr>
        <b/>
        <sz val="10"/>
        <color rgb="FF0000FF"/>
        <rFont val="Arial"/>
        <family val="2"/>
      </rPr>
      <t xml:space="preserve"> [footnotes 3 &amp; 4] </t>
    </r>
    <r>
      <rPr>
        <sz val="10"/>
        <color theme="1"/>
        <rFont val="Arial"/>
        <family val="2"/>
      </rPr>
      <t xml:space="preserve"> 
</t>
    </r>
    <r>
      <rPr>
        <b/>
        <sz val="10"/>
        <color theme="1"/>
        <rFont val="Arial"/>
        <family val="2"/>
      </rPr>
      <t>Yes</t>
    </r>
    <r>
      <rPr>
        <sz val="10"/>
        <color theme="1"/>
        <rFont val="Arial"/>
        <family val="2"/>
      </rPr>
      <t xml:space="preserve"> indicates higher risk
</t>
    </r>
  </si>
  <si>
    <t xml:space="preserve">The lack of auditing the program as a major program does not automatically make the program a high risk B. Programs not recently audited as major programs may be of higher risk than Federal programs recently audited as major programs without findings. </t>
  </si>
  <si>
    <r>
      <rPr>
        <b/>
        <sz val="10"/>
        <color theme="1"/>
        <rFont val="Arial"/>
        <family val="2"/>
      </rPr>
      <t>Is this program/cluster large in relation to other Type B programs/clusters?</t>
    </r>
    <r>
      <rPr>
        <sz val="10"/>
        <color theme="1"/>
        <rFont val="Arial"/>
        <family val="2"/>
      </rPr>
      <t xml:space="preserve">  [2 CFR 200.519(d)(4)]
</t>
    </r>
    <r>
      <rPr>
        <b/>
        <sz val="10"/>
        <color theme="1"/>
        <rFont val="Arial"/>
        <family val="2"/>
      </rPr>
      <t>Yes</t>
    </r>
    <r>
      <rPr>
        <sz val="10"/>
        <color theme="1"/>
        <rFont val="Arial"/>
        <family val="2"/>
      </rPr>
      <t xml:space="preserve"> indicates higher risk
</t>
    </r>
  </si>
  <si>
    <r>
      <t xml:space="preserve">Final Conclusion: </t>
    </r>
    <r>
      <rPr>
        <sz val="10"/>
        <color theme="1"/>
        <rFont val="Arial"/>
        <family val="2"/>
      </rPr>
      <t xml:space="preserve">Based on evaluation of </t>
    </r>
    <r>
      <rPr>
        <b/>
        <sz val="10"/>
        <color theme="1"/>
        <rFont val="Arial"/>
        <family val="2"/>
      </rPr>
      <t>all</t>
    </r>
    <r>
      <rPr>
        <sz val="10"/>
        <color theme="1"/>
        <rFont val="Arial"/>
        <family val="2"/>
      </rPr>
      <t xml:space="preserve"> Risk Assessment Factors, we conclude this Type B program is:</t>
    </r>
    <r>
      <rPr>
        <b/>
        <sz val="10"/>
        <color theme="1"/>
        <rFont val="Arial"/>
        <family val="2"/>
      </rPr>
      <t xml:space="preserve">
</t>
    </r>
    <r>
      <rPr>
        <b/>
        <sz val="10"/>
        <color rgb="FF0000FF"/>
        <rFont val="Arial"/>
        <family val="2"/>
      </rPr>
      <t>[footnote 3]</t>
    </r>
    <r>
      <rPr>
        <b/>
        <sz val="10"/>
        <color theme="1"/>
        <rFont val="Arial"/>
        <family val="2"/>
      </rPr>
      <t xml:space="preserve">
</t>
    </r>
  </si>
  <si>
    <t xml:space="preserve">Number of high risk Type B programs: </t>
  </si>
  <si>
    <t xml:space="preserve">Select a response from the dropdown and provide an explanation for each risk assessment factor. </t>
  </si>
  <si>
    <r>
      <t xml:space="preserve">Expenditures
</t>
    </r>
    <r>
      <rPr>
        <i/>
        <sz val="9"/>
        <color theme="1"/>
        <rFont val="Arial"/>
        <family val="2"/>
      </rPr>
      <t>[200.502(a)]</t>
    </r>
  </si>
  <si>
    <t>Program Type
(A/B)</t>
  </si>
  <si>
    <t>Table 1</t>
  </si>
  <si>
    <t>Table 2</t>
  </si>
  <si>
    <t>Insert or Calculate Type A Threshold Below</t>
  </si>
  <si>
    <r>
      <t xml:space="preserve">Type A/ B Threshold: Program Expenditures
</t>
    </r>
    <r>
      <rPr>
        <i/>
        <sz val="9"/>
        <color theme="1"/>
        <rFont val="Arial"/>
        <family val="2"/>
      </rPr>
      <t>(including Loan and Loan Guarantee Programs)</t>
    </r>
  </si>
  <si>
    <t>Complete the "Program Type" columns in step a above, and continue to step 2.</t>
  </si>
  <si>
    <t>Table 3</t>
  </si>
  <si>
    <r>
      <t xml:space="preserve">List loan programs/clusters identified in step b that </t>
    </r>
    <r>
      <rPr>
        <b/>
        <sz val="11"/>
        <color theme="1"/>
        <rFont val="Arial"/>
        <family val="2"/>
      </rPr>
      <t xml:space="preserve">exceed </t>
    </r>
    <r>
      <rPr>
        <sz val="11"/>
        <color theme="1"/>
        <rFont val="Arial"/>
        <family val="2"/>
      </rPr>
      <t>the Safe Harbor Threshold:</t>
    </r>
  </si>
  <si>
    <t>Table 4</t>
  </si>
  <si>
    <t>Use this expenditure amount to fill out the table below.</t>
  </si>
  <si>
    <t>.</t>
  </si>
  <si>
    <t>Proceed to step c below.</t>
  </si>
  <si>
    <t>List the loan programs/clusters for which the question above was answered yes:</t>
  </si>
  <si>
    <r>
      <rPr>
        <b/>
        <sz val="11"/>
        <color theme="1"/>
        <rFont val="Arial"/>
        <family val="2"/>
      </rPr>
      <t>Percentage of Coverage:</t>
    </r>
    <r>
      <rPr>
        <sz val="10"/>
        <color theme="1"/>
        <rFont val="Arial"/>
        <family val="2"/>
      </rPr>
      <t xml:space="preserve">
</t>
    </r>
    <r>
      <rPr>
        <i/>
        <sz val="10"/>
        <color rgb="FF002060"/>
        <rFont val="Arial"/>
        <family val="2"/>
      </rPr>
      <t>(Divide the sum of the above expenditures by the total program expenditures. Rounding is not permitted.)</t>
    </r>
  </si>
  <si>
    <t>Was the report filed after 6/30/2024?</t>
  </si>
  <si>
    <r>
      <t>Safe Harbor Calculation</t>
    </r>
    <r>
      <rPr>
        <b/>
        <sz val="11"/>
        <color rgb="FF0000FF"/>
        <rFont val="Arial"/>
        <family val="2"/>
      </rPr>
      <t xml:space="preserve"> </t>
    </r>
  </si>
  <si>
    <t>- We performed completeness procedures, including inquiring with management, to verify all programs with loan/loan guarantees were identified.</t>
  </si>
  <si>
    <t>Hyperlink to completed testing:</t>
  </si>
  <si>
    <t>Initials &amp; Date:</t>
  </si>
  <si>
    <r>
      <rPr>
        <b/>
        <sz val="10"/>
        <color theme="1"/>
        <rFont val="Arial"/>
        <family val="2"/>
      </rPr>
      <t>Auditor's judgment of internal control risk:
Weaknesses in internal control, considering:</t>
    </r>
    <r>
      <rPr>
        <sz val="10"/>
        <color theme="1"/>
        <rFont val="Arial"/>
        <family val="2"/>
      </rPr>
      <t xml:space="preserve">  [2 CFR 200.519(b)(1)] </t>
    </r>
    <r>
      <rPr>
        <b/>
        <sz val="10"/>
        <color rgb="FF0000FF"/>
        <rFont val="Arial"/>
        <family val="2"/>
      </rPr>
      <t xml:space="preserve">[footnote 3] </t>
    </r>
    <r>
      <rPr>
        <sz val="10"/>
        <color theme="1"/>
        <rFont val="Arial"/>
        <family val="2"/>
      </rPr>
      <t xml:space="preserve">
• the control environment over the Federal program/cluster
• expectation of management's adherence to Federal statutes, regulations, and the terms and conditions of the program/cluster,
• competence and experience of personnel who administer the program/cluster
• whether the program/cluster is administered under multiple internal control structures
• the quality of the system for monitoring subrecipients
</t>
    </r>
  </si>
  <si>
    <r>
      <rPr>
        <b/>
        <sz val="10"/>
        <color theme="1"/>
        <rFont val="Arial"/>
        <family val="2"/>
      </rPr>
      <t xml:space="preserve">Auditor's judgement of the inherent risk of the program/cluster, considering:  </t>
    </r>
    <r>
      <rPr>
        <sz val="10"/>
        <color theme="1"/>
        <rFont val="Arial"/>
        <family val="2"/>
      </rPr>
      <t xml:space="preserve">[2 CFR 200.519(d)]
• complexity (eligibility, calculations, etc.),
• extent of contracting for goods &amp; services,
• program/cluster phase (maturity) at the grantor agency (long standing program; new or interim regulations; significant changes in Federal programs, statutes, regulations, or the terms and conditions of awards),
• program/cluster phase at the auditee (first year or closeout program may indicate higher risk)
</t>
    </r>
    <r>
      <rPr>
        <sz val="10"/>
        <color rgb="FF002060"/>
        <rFont val="Arial"/>
        <family val="2"/>
      </rPr>
      <t xml:space="preserve">
</t>
    </r>
    <r>
      <rPr>
        <i/>
        <sz val="10"/>
        <color rgb="FF002060"/>
        <rFont val="Arial"/>
        <family val="2"/>
      </rPr>
      <t>Refer to 2 CFR 200.519(d) for additional information, including examples.</t>
    </r>
  </si>
  <si>
    <r>
      <rPr>
        <b/>
        <sz val="10"/>
        <color theme="1"/>
        <rFont val="Arial"/>
        <family val="2"/>
      </rPr>
      <t xml:space="preserve">Has the federal OMB approved a federal awarding agency's request that the program/cluster may not be considered low risk at this specific entity? </t>
    </r>
    <r>
      <rPr>
        <sz val="10"/>
        <color theme="1"/>
        <rFont val="Arial"/>
        <family val="2"/>
      </rPr>
      <t xml:space="preserve">[2 CFR 200.518(c)(2)] </t>
    </r>
    <r>
      <rPr>
        <sz val="10"/>
        <color rgb="FF0000FF"/>
        <rFont val="Arial"/>
        <family val="2"/>
      </rPr>
      <t xml:space="preserve"> </t>
    </r>
    <r>
      <rPr>
        <b/>
        <sz val="10"/>
        <color rgb="FF0000FF"/>
        <rFont val="Arial"/>
        <family val="2"/>
      </rPr>
      <t xml:space="preserve">[footnote 2]
</t>
    </r>
    <r>
      <rPr>
        <b/>
        <sz val="10"/>
        <rFont val="Arial"/>
        <family val="2"/>
      </rPr>
      <t xml:space="preserve">Yes </t>
    </r>
    <r>
      <rPr>
        <sz val="10"/>
        <rFont val="Arial"/>
        <family val="2"/>
      </rPr>
      <t>indicates not low risk</t>
    </r>
    <r>
      <rPr>
        <sz val="10"/>
        <color theme="1"/>
        <rFont val="Arial"/>
        <family val="2"/>
      </rPr>
      <t xml:space="preserve">
</t>
    </r>
  </si>
  <si>
    <r>
      <rPr>
        <b/>
        <sz val="10"/>
        <color theme="1"/>
        <rFont val="Arial"/>
        <family val="2"/>
      </rPr>
      <t xml:space="preserve">Was this program/cluster audited as a major program in at least one of the two most recent audit periods (or in the most recent audit period in a biennial audit)? </t>
    </r>
    <r>
      <rPr>
        <sz val="10"/>
        <color theme="1"/>
        <rFont val="Arial"/>
        <family val="2"/>
      </rPr>
      <t xml:space="preserve">[2 CFR 200.518(c)(1)] </t>
    </r>
    <r>
      <rPr>
        <b/>
        <sz val="10"/>
        <color rgb="FF0000FF"/>
        <rFont val="Arial"/>
        <family val="2"/>
      </rPr>
      <t xml:space="preserve">[footnote 4]
</t>
    </r>
    <r>
      <rPr>
        <b/>
        <sz val="10"/>
        <rFont val="Arial"/>
        <family val="2"/>
      </rPr>
      <t xml:space="preserve">No </t>
    </r>
    <r>
      <rPr>
        <sz val="10"/>
        <rFont val="Arial"/>
        <family val="2"/>
      </rPr>
      <t>indicates not low risk</t>
    </r>
    <r>
      <rPr>
        <sz val="10"/>
        <color theme="1"/>
        <rFont val="Arial"/>
        <family val="2"/>
      </rPr>
      <t xml:space="preserve">
</t>
    </r>
  </si>
  <si>
    <r>
      <rPr>
        <b/>
        <sz val="10"/>
        <color theme="1"/>
        <rFont val="Arial"/>
        <family val="2"/>
      </rPr>
      <t xml:space="preserve">In the most recent audit period, did this </t>
    </r>
    <r>
      <rPr>
        <b/>
        <u/>
        <sz val="10"/>
        <color theme="1"/>
        <rFont val="Arial"/>
        <family val="2"/>
      </rPr>
      <t>program/cluster</t>
    </r>
    <r>
      <rPr>
        <b/>
        <sz val="10"/>
        <color theme="1"/>
        <rFont val="Arial"/>
        <family val="2"/>
      </rPr>
      <t xml:space="preserve"> have a modified opinion in the Single Audit letter?</t>
    </r>
    <r>
      <rPr>
        <sz val="10"/>
        <color theme="1"/>
        <rFont val="Arial"/>
        <family val="2"/>
      </rPr>
      <t xml:space="preserve"> </t>
    </r>
    <r>
      <rPr>
        <sz val="10"/>
        <rFont val="Arial"/>
        <family val="2"/>
      </rPr>
      <t xml:space="preserve"> [2 CFR 200.51</t>
    </r>
    <r>
      <rPr>
        <sz val="10"/>
        <color theme="1"/>
        <rFont val="Arial"/>
        <family val="2"/>
      </rPr>
      <t xml:space="preserve">8(c)(1)(ii)]
</t>
    </r>
    <r>
      <rPr>
        <b/>
        <sz val="10"/>
        <color theme="1"/>
        <rFont val="Arial"/>
        <family val="2"/>
      </rPr>
      <t>Yes</t>
    </r>
    <r>
      <rPr>
        <sz val="10"/>
        <color theme="1"/>
        <rFont val="Arial"/>
        <family val="2"/>
      </rPr>
      <t xml:space="preserve"> indicates not low risk
</t>
    </r>
  </si>
  <si>
    <r>
      <rPr>
        <b/>
        <sz val="10"/>
        <color theme="1"/>
        <rFont val="Arial"/>
        <family val="2"/>
      </rPr>
      <t>In the most recent audit period, did this program/cluster have known or likely questioned costs that exceed 5% of the total Federal awards expended for the program/cluster?</t>
    </r>
    <r>
      <rPr>
        <sz val="10"/>
        <color theme="1"/>
        <rFont val="Arial"/>
        <family val="2"/>
      </rPr>
      <t xml:space="preserve"> </t>
    </r>
    <r>
      <rPr>
        <b/>
        <sz val="10"/>
        <color rgb="FF0000FF"/>
        <rFont val="Arial"/>
        <family val="2"/>
      </rPr>
      <t xml:space="preserve"> </t>
    </r>
    <r>
      <rPr>
        <sz val="10"/>
        <rFont val="Arial"/>
        <family val="2"/>
      </rPr>
      <t>[2 CFR 200.5</t>
    </r>
    <r>
      <rPr>
        <sz val="10"/>
        <color theme="1"/>
        <rFont val="Arial"/>
        <family val="2"/>
      </rPr>
      <t xml:space="preserve">18(c)(1)(iii)]
</t>
    </r>
    <r>
      <rPr>
        <b/>
        <sz val="10"/>
        <color theme="1"/>
        <rFont val="Arial"/>
        <family val="2"/>
      </rPr>
      <t>Yes</t>
    </r>
    <r>
      <rPr>
        <sz val="10"/>
        <color theme="1"/>
        <rFont val="Arial"/>
        <family val="2"/>
      </rPr>
      <t xml:space="preserve"> indicates not low risk
</t>
    </r>
  </si>
  <si>
    <r>
      <t xml:space="preserve">Filing deadline determination 
</t>
    </r>
    <r>
      <rPr>
        <sz val="10"/>
        <color theme="1"/>
        <rFont val="Arial"/>
        <family val="2"/>
      </rPr>
      <t>[2 CFR 200.520(a)]</t>
    </r>
    <r>
      <rPr>
        <b/>
        <sz val="10"/>
        <color theme="1"/>
        <rFont val="Arial"/>
        <family val="2"/>
      </rPr>
      <t xml:space="preserve"> </t>
    </r>
    <r>
      <rPr>
        <b/>
        <sz val="10"/>
        <color rgb="FF0000FF"/>
        <rFont val="Arial"/>
        <family val="2"/>
      </rPr>
      <t>[footnote 2]</t>
    </r>
  </si>
  <si>
    <r>
      <t xml:space="preserve">Were single audits performed on an annual basis on this auditee? </t>
    </r>
    <r>
      <rPr>
        <sz val="10"/>
        <rFont val="Arial"/>
        <family val="2"/>
      </rPr>
      <t xml:space="preserve">[2 CFR 200.520(a)] </t>
    </r>
    <r>
      <rPr>
        <b/>
        <sz val="10"/>
        <color rgb="FF0000FF"/>
        <rFont val="Arial"/>
        <family val="2"/>
      </rPr>
      <t xml:space="preserve">[footnote 1]
</t>
    </r>
    <r>
      <rPr>
        <i/>
        <sz val="10"/>
        <color rgb="FF002060"/>
        <rFont val="Arial"/>
        <family val="2"/>
      </rPr>
      <t>A non-Federal entity that has biennial audits does not qualify as a low-risk auditee.</t>
    </r>
    <r>
      <rPr>
        <b/>
        <sz val="10"/>
        <color theme="1"/>
        <rFont val="Arial"/>
        <family val="2"/>
      </rPr>
      <t xml:space="preserve">
No </t>
    </r>
    <r>
      <rPr>
        <sz val="10"/>
        <color theme="1"/>
        <rFont val="Arial"/>
        <family val="2"/>
      </rPr>
      <t xml:space="preserve">- not a low risk auditee
</t>
    </r>
  </si>
  <si>
    <r>
      <t xml:space="preserve">Were the auditee's financial statements GAAP basis?
</t>
    </r>
    <r>
      <rPr>
        <sz val="10"/>
        <color theme="1"/>
        <rFont val="Arial"/>
        <family val="2"/>
      </rPr>
      <t>[200.520(b)]</t>
    </r>
    <r>
      <rPr>
        <b/>
        <sz val="10"/>
        <color theme="1"/>
        <rFont val="Arial"/>
        <family val="2"/>
      </rPr>
      <t xml:space="preserve"> </t>
    </r>
    <r>
      <rPr>
        <b/>
        <sz val="10"/>
        <color rgb="FF0000FF"/>
        <rFont val="Arial"/>
        <family val="2"/>
      </rPr>
      <t xml:space="preserve">[footnote 5]
</t>
    </r>
    <r>
      <rPr>
        <b/>
        <sz val="10"/>
        <rFont val="Arial"/>
        <family val="2"/>
      </rPr>
      <t xml:space="preserve">No </t>
    </r>
    <r>
      <rPr>
        <sz val="10"/>
        <rFont val="Arial"/>
        <family val="2"/>
      </rPr>
      <t xml:space="preserve">- not a low risk auditee
</t>
    </r>
  </si>
  <si>
    <r>
      <rPr>
        <b/>
        <sz val="10"/>
        <rFont val="Arial"/>
        <family val="2"/>
      </rPr>
      <t xml:space="preserve">Was </t>
    </r>
    <r>
      <rPr>
        <b/>
        <sz val="10"/>
        <color theme="1"/>
        <rFont val="Arial"/>
        <family val="2"/>
      </rPr>
      <t xml:space="preserve">the auditor's opinion on the financial statements </t>
    </r>
    <r>
      <rPr>
        <b/>
        <u/>
        <sz val="10"/>
        <color theme="1"/>
        <rFont val="Arial"/>
        <family val="2"/>
      </rPr>
      <t>and</t>
    </r>
    <r>
      <rPr>
        <b/>
        <sz val="10"/>
        <color theme="1"/>
        <rFont val="Arial"/>
        <family val="2"/>
      </rPr>
      <t xml:space="preserve"> the in relation to opinion on the Schedule of Expenditures of Federal Awards (SEFA) both unmodified?</t>
    </r>
    <r>
      <rPr>
        <sz val="10"/>
        <color theme="1"/>
        <rFont val="Arial"/>
        <family val="2"/>
      </rPr>
      <t xml:space="preserve"> [200.520(b)]
</t>
    </r>
    <r>
      <rPr>
        <b/>
        <sz val="10"/>
        <color theme="1"/>
        <rFont val="Arial"/>
        <family val="2"/>
      </rPr>
      <t>No</t>
    </r>
    <r>
      <rPr>
        <sz val="10"/>
        <color theme="1"/>
        <rFont val="Arial"/>
        <family val="2"/>
      </rPr>
      <t xml:space="preserve"> - not a low risk auditee</t>
    </r>
    <r>
      <rPr>
        <b/>
        <sz val="10"/>
        <color rgb="FF0000FF"/>
        <rFont val="Arial"/>
        <family val="2"/>
      </rPr>
      <t xml:space="preserve">
</t>
    </r>
  </si>
  <si>
    <r>
      <t xml:space="preserve">Were there any material weaknesses in internal control in the GAGAS-level (financial-statement-level) report? 
</t>
    </r>
    <r>
      <rPr>
        <sz val="10"/>
        <color theme="1"/>
        <rFont val="Arial"/>
        <family val="2"/>
      </rPr>
      <t xml:space="preserve">[200.520(c)]
</t>
    </r>
    <r>
      <rPr>
        <b/>
        <sz val="10"/>
        <color theme="1"/>
        <rFont val="Arial"/>
        <family val="2"/>
      </rPr>
      <t>Yes</t>
    </r>
    <r>
      <rPr>
        <sz val="10"/>
        <color theme="1"/>
        <rFont val="Arial"/>
        <family val="2"/>
      </rPr>
      <t xml:space="preserve"> - not a low risk auditee</t>
    </r>
    <r>
      <rPr>
        <b/>
        <sz val="10"/>
        <color theme="1"/>
        <rFont val="Arial"/>
        <family val="2"/>
      </rPr>
      <t xml:space="preserve">
</t>
    </r>
  </si>
  <si>
    <r>
      <t xml:space="preserve">Did the auditor report a substantial doubt about the auditee's ability to continue as a going concern? 
</t>
    </r>
    <r>
      <rPr>
        <sz val="10"/>
        <color theme="1"/>
        <rFont val="Arial"/>
        <family val="2"/>
      </rPr>
      <t xml:space="preserve">[200.520(d)]
</t>
    </r>
    <r>
      <rPr>
        <b/>
        <sz val="10"/>
        <color theme="1"/>
        <rFont val="Arial"/>
        <family val="2"/>
      </rPr>
      <t>Yes</t>
    </r>
    <r>
      <rPr>
        <sz val="10"/>
        <color theme="1"/>
        <rFont val="Arial"/>
        <family val="2"/>
      </rPr>
      <t xml:space="preserve"> - not a low risk auditee</t>
    </r>
    <r>
      <rPr>
        <b/>
        <sz val="10"/>
        <color rgb="FF0000FF"/>
        <rFont val="Arial"/>
        <family val="2"/>
      </rPr>
      <t xml:space="preserve">
</t>
    </r>
    <r>
      <rPr>
        <b/>
        <sz val="10"/>
        <color theme="1"/>
        <rFont val="Arial"/>
        <family val="2"/>
      </rPr>
      <t xml:space="preserve">
</t>
    </r>
    <r>
      <rPr>
        <i/>
        <sz val="10"/>
        <color rgb="FF002060"/>
        <rFont val="Arial"/>
        <family val="2"/>
      </rPr>
      <t>This would only be answered 'Yes' if substantial doubt going concern language was included in the report.</t>
    </r>
    <r>
      <rPr>
        <b/>
        <sz val="10"/>
        <color theme="1"/>
        <rFont val="Arial"/>
        <family val="2"/>
      </rPr>
      <t xml:space="preserve">
</t>
    </r>
  </si>
  <si>
    <r>
      <t xml:space="preserve">Did a Type A </t>
    </r>
    <r>
      <rPr>
        <b/>
        <i/>
        <u/>
        <sz val="10"/>
        <color theme="1"/>
        <rFont val="Arial"/>
        <family val="2"/>
      </rPr>
      <t>major</t>
    </r>
    <r>
      <rPr>
        <b/>
        <sz val="10"/>
        <color theme="1"/>
        <rFont val="Arial"/>
        <family val="2"/>
      </rPr>
      <t xml:space="preserve"> program report any material weaknesses in internal control in the Single Audit report? </t>
    </r>
    <r>
      <rPr>
        <sz val="10"/>
        <color theme="1"/>
        <rFont val="Arial"/>
        <family val="2"/>
      </rPr>
      <t xml:space="preserve">[200.520(e)(1)]
</t>
    </r>
    <r>
      <rPr>
        <b/>
        <sz val="10"/>
        <color theme="1"/>
        <rFont val="Arial"/>
        <family val="2"/>
      </rPr>
      <t>Yes</t>
    </r>
    <r>
      <rPr>
        <sz val="10"/>
        <color theme="1"/>
        <rFont val="Arial"/>
        <family val="2"/>
      </rPr>
      <t xml:space="preserve"> - not a low risk auditee</t>
    </r>
    <r>
      <rPr>
        <b/>
        <sz val="10"/>
        <color theme="1"/>
        <rFont val="Arial"/>
        <family val="2"/>
      </rPr>
      <t xml:space="preserve">
</t>
    </r>
  </si>
  <si>
    <r>
      <t xml:space="preserve">Did a Type A </t>
    </r>
    <r>
      <rPr>
        <b/>
        <i/>
        <u/>
        <sz val="10"/>
        <color theme="1"/>
        <rFont val="Arial"/>
        <family val="2"/>
      </rPr>
      <t>major</t>
    </r>
    <r>
      <rPr>
        <b/>
        <sz val="10"/>
        <color theme="1"/>
        <rFont val="Arial"/>
        <family val="2"/>
      </rPr>
      <t xml:space="preserve"> program have a modified opinion in the Single Audit report? </t>
    </r>
    <r>
      <rPr>
        <sz val="10"/>
        <color theme="1"/>
        <rFont val="Arial"/>
        <family val="2"/>
      </rPr>
      <t xml:space="preserve">[200.520(e)(2)]
</t>
    </r>
    <r>
      <rPr>
        <b/>
        <sz val="10"/>
        <color theme="1"/>
        <rFont val="Arial"/>
        <family val="2"/>
      </rPr>
      <t>Yes</t>
    </r>
    <r>
      <rPr>
        <sz val="10"/>
        <color theme="1"/>
        <rFont val="Arial"/>
        <family val="2"/>
      </rPr>
      <t xml:space="preserve"> - not a low risk auditee</t>
    </r>
    <r>
      <rPr>
        <b/>
        <sz val="10"/>
        <color theme="1"/>
        <rFont val="Arial"/>
        <family val="2"/>
      </rPr>
      <t xml:space="preserve">
</t>
    </r>
  </si>
  <si>
    <r>
      <t>Did a Type A program (</t>
    </r>
    <r>
      <rPr>
        <b/>
        <i/>
        <u/>
        <sz val="10"/>
        <color theme="1"/>
        <rFont val="Arial"/>
        <family val="2"/>
      </rPr>
      <t>whether major or not</t>
    </r>
    <r>
      <rPr>
        <b/>
        <i/>
        <sz val="10"/>
        <color theme="1"/>
        <rFont val="Arial"/>
        <family val="2"/>
      </rPr>
      <t>)</t>
    </r>
    <r>
      <rPr>
        <b/>
        <sz val="10"/>
        <color theme="1"/>
        <rFont val="Arial"/>
        <family val="2"/>
      </rPr>
      <t xml:space="preserve"> report known or likely questioned costs exceeding 5% of the Type A program’s expenditures? </t>
    </r>
    <r>
      <rPr>
        <sz val="10"/>
        <color theme="1"/>
        <rFont val="Arial"/>
        <family val="2"/>
      </rPr>
      <t xml:space="preserve">[200.520(e)(3)]
</t>
    </r>
    <r>
      <rPr>
        <b/>
        <sz val="10"/>
        <color theme="1"/>
        <rFont val="Arial"/>
        <family val="2"/>
      </rPr>
      <t>Yes</t>
    </r>
    <r>
      <rPr>
        <sz val="10"/>
        <color theme="1"/>
        <rFont val="Arial"/>
        <family val="2"/>
      </rPr>
      <t xml:space="preserve"> - not a low risk auditee</t>
    </r>
    <r>
      <rPr>
        <b/>
        <sz val="10"/>
        <color theme="1"/>
        <rFont val="Arial"/>
        <family val="2"/>
      </rPr>
      <t xml:space="preserve">
</t>
    </r>
  </si>
  <si>
    <r>
      <t>Did the auditee make a filing submission</t>
    </r>
    <r>
      <rPr>
        <b/>
        <i/>
        <sz val="10"/>
        <color theme="1"/>
        <rFont val="Arial"/>
        <family val="2"/>
      </rPr>
      <t xml:space="preserve"> (Data Collection Form and reporting package)</t>
    </r>
    <r>
      <rPr>
        <b/>
        <sz val="10"/>
        <color theme="1"/>
        <rFont val="Arial"/>
        <family val="2"/>
      </rPr>
      <t xml:space="preserve"> within the earlier of 30 calendar days after </t>
    </r>
    <r>
      <rPr>
        <b/>
        <u/>
        <sz val="10"/>
        <color theme="1"/>
        <rFont val="Arial"/>
        <family val="2"/>
      </rPr>
      <t>receipt of the auditor's report</t>
    </r>
    <r>
      <rPr>
        <b/>
        <sz val="10"/>
        <color theme="1"/>
        <rFont val="Arial"/>
        <family val="2"/>
      </rPr>
      <t>, or nine months after the end of the audit period?</t>
    </r>
    <r>
      <rPr>
        <sz val="10"/>
        <color theme="1"/>
        <rFont val="Arial"/>
        <family val="2"/>
      </rPr>
      <t xml:space="preserve"> </t>
    </r>
    <r>
      <rPr>
        <b/>
        <sz val="10"/>
        <color rgb="FF0000FF"/>
        <rFont val="Arial"/>
        <family val="2"/>
      </rPr>
      <t>[footnote 4]</t>
    </r>
    <r>
      <rPr>
        <b/>
        <sz val="10"/>
        <color theme="1"/>
        <rFont val="Arial"/>
        <family val="2"/>
      </rPr>
      <t xml:space="preserve">
No </t>
    </r>
    <r>
      <rPr>
        <sz val="10"/>
        <color theme="1"/>
        <rFont val="Arial"/>
        <family val="2"/>
      </rPr>
      <t>- not a low risk auditee</t>
    </r>
    <r>
      <rPr>
        <b/>
        <sz val="10"/>
        <color theme="1"/>
        <rFont val="Arial"/>
        <family val="2"/>
      </rPr>
      <t xml:space="preserve">
</t>
    </r>
  </si>
  <si>
    <r>
      <t>Did the auditee make a filing submission</t>
    </r>
    <r>
      <rPr>
        <b/>
        <i/>
        <sz val="10"/>
        <color theme="1"/>
        <rFont val="Arial"/>
        <family val="2"/>
      </rPr>
      <t xml:space="preserve"> (Data Collection Form and reporting package)</t>
    </r>
    <r>
      <rPr>
        <b/>
        <sz val="10"/>
        <color theme="1"/>
        <rFont val="Arial"/>
        <family val="2"/>
      </rPr>
      <t xml:space="preserve"> within the earlier of 30 calendar days after the </t>
    </r>
    <r>
      <rPr>
        <b/>
        <u/>
        <sz val="10"/>
        <color theme="1"/>
        <rFont val="Arial"/>
        <family val="2"/>
      </rPr>
      <t>auditor's report date</t>
    </r>
    <r>
      <rPr>
        <b/>
        <sz val="10"/>
        <color theme="1"/>
        <rFont val="Arial"/>
        <family val="2"/>
      </rPr>
      <t>, or nine months after the end of the audit period?</t>
    </r>
    <r>
      <rPr>
        <sz val="10"/>
        <color theme="1"/>
        <rFont val="Arial"/>
        <family val="2"/>
      </rPr>
      <t xml:space="preserve"> </t>
    </r>
    <r>
      <rPr>
        <b/>
        <sz val="10"/>
        <color rgb="FF0000FF"/>
        <rFont val="Arial"/>
        <family val="2"/>
      </rPr>
      <t>[footnote 3]</t>
    </r>
    <r>
      <rPr>
        <b/>
        <sz val="10"/>
        <color theme="1"/>
        <rFont val="Arial"/>
        <family val="2"/>
      </rPr>
      <t xml:space="preserve">
No </t>
    </r>
    <r>
      <rPr>
        <sz val="10"/>
        <color theme="1"/>
        <rFont val="Arial"/>
        <family val="2"/>
      </rPr>
      <t xml:space="preserve">- not a low risk auditee
</t>
    </r>
  </si>
  <si>
    <t>-We verified whether each program with loan/loan guarantees, if applicable, had continuing compliance requirements. We ensured the appropriate calculation of expenditures was used based on that determination.</t>
  </si>
  <si>
    <t>Insert or calculate the Type A threshold based on the table below using the Combined Total Federal Expenditures from Step a:</t>
  </si>
  <si>
    <t>Do any loan programs/clusters identified in step b, table 1 above exceed the calculated Safe Harbor Threshold?</t>
  </si>
  <si>
    <t xml:space="preserve">Risk analysis is required for all Type A programs/clusters. Columns will open up once assistance listing numbers or cluster names are entered.  
</t>
  </si>
  <si>
    <r>
      <t xml:space="preserve">Only risk analyze Type B programs </t>
    </r>
    <r>
      <rPr>
        <i/>
        <u/>
        <sz val="11"/>
        <color rgb="FF002060"/>
        <rFont val="Arial"/>
        <family val="2"/>
      </rPr>
      <t>exceeding</t>
    </r>
    <r>
      <rPr>
        <i/>
        <sz val="11"/>
        <color rgb="FF002060"/>
        <rFont val="Arial"/>
        <family val="2"/>
      </rPr>
      <t xml:space="preserve"> the threshold above and </t>
    </r>
    <r>
      <rPr>
        <i/>
        <u/>
        <sz val="11"/>
        <color rgb="FF002060"/>
        <rFont val="Arial"/>
        <family val="2"/>
      </rPr>
      <t>until</t>
    </r>
    <r>
      <rPr>
        <i/>
        <sz val="11"/>
        <color rgb="FF002060"/>
        <rFont val="Arial"/>
        <family val="2"/>
      </rPr>
      <t xml:space="preserve"> you identify the number of high-risk Type B programs calculated in step b, below. Then </t>
    </r>
    <r>
      <rPr>
        <b/>
        <i/>
        <sz val="11"/>
        <color rgb="FFFF0000"/>
        <rFont val="Arial"/>
        <family val="2"/>
      </rPr>
      <t>STOP</t>
    </r>
    <r>
      <rPr>
        <i/>
        <sz val="11"/>
        <color rgb="FF002060"/>
        <rFont val="Arial"/>
        <family val="2"/>
      </rPr>
      <t xml:space="preserve">. Continuing to risk analyze and identify more high-risk Type B programs will </t>
    </r>
    <r>
      <rPr>
        <i/>
        <u/>
        <sz val="11"/>
        <color rgb="FF002060"/>
        <rFont val="Arial"/>
        <family val="2"/>
      </rPr>
      <t>require auditing them all as major programs</t>
    </r>
    <r>
      <rPr>
        <i/>
        <sz val="11"/>
        <color rgb="FF002060"/>
        <rFont val="Arial"/>
        <family val="2"/>
      </rPr>
      <t xml:space="preserve">.
</t>
    </r>
  </si>
  <si>
    <r>
      <t xml:space="preserve">Auditors must round </t>
    </r>
    <r>
      <rPr>
        <b/>
        <i/>
        <sz val="10"/>
        <color rgb="FF002060"/>
        <rFont val="Arial"/>
        <family val="2"/>
      </rPr>
      <t>up</t>
    </r>
    <r>
      <rPr>
        <i/>
        <sz val="10"/>
        <color rgb="FF002060"/>
        <rFont val="Arial"/>
        <family val="2"/>
      </rPr>
      <t xml:space="preserve"> to the nearest whole number.</t>
    </r>
  </si>
  <si>
    <r>
      <rPr>
        <b/>
        <sz val="10"/>
        <color theme="1"/>
        <rFont val="Arial"/>
        <family val="2"/>
      </rPr>
      <t>Was this program/cluster recently audited as a major program/cluster?</t>
    </r>
    <r>
      <rPr>
        <sz val="10"/>
        <color theme="1"/>
        <rFont val="Arial"/>
        <family val="2"/>
      </rPr>
      <t xml:space="preserve">  [2 CFR 200.519(b)(3)] </t>
    </r>
    <r>
      <rPr>
        <b/>
        <sz val="10"/>
        <color rgb="FF0000FF"/>
        <rFont val="Arial"/>
        <family val="2"/>
      </rPr>
      <t>[footnote 5]</t>
    </r>
    <r>
      <rPr>
        <sz val="10"/>
        <color theme="1"/>
        <rFont val="Arial"/>
        <family val="2"/>
      </rPr>
      <t xml:space="preserve">
</t>
    </r>
    <r>
      <rPr>
        <b/>
        <sz val="10"/>
        <color theme="1"/>
        <rFont val="Arial"/>
        <family val="2"/>
      </rPr>
      <t>No</t>
    </r>
    <r>
      <rPr>
        <sz val="10"/>
        <color theme="1"/>
        <rFont val="Arial"/>
        <family val="2"/>
      </rPr>
      <t xml:space="preserve"> indicates higher risk
</t>
    </r>
  </si>
  <si>
    <t>a. Not-low-risk Type A programs/clusters (from Step 3):</t>
  </si>
  <si>
    <t>b. High-risk Type B programs/clusters (from Step 4):</t>
  </si>
  <si>
    <r>
      <t xml:space="preserve">e. </t>
    </r>
    <r>
      <rPr>
        <b/>
        <sz val="11"/>
        <color theme="1"/>
        <rFont val="Arial"/>
        <family val="2"/>
      </rPr>
      <t>Additional</t>
    </r>
    <r>
      <rPr>
        <sz val="11"/>
        <color theme="1"/>
        <rFont val="Arial"/>
        <family val="2"/>
      </rPr>
      <t xml:space="preserve"> programs/clusters selected for examination as major</t>
    </r>
    <r>
      <rPr>
        <sz val="11"/>
        <rFont val="Arial"/>
        <family val="2"/>
      </rPr>
      <t>:</t>
    </r>
  </si>
  <si>
    <t>Use this section to document additional programs/clusters selected to comply with the percentage of coverage rule. Auditors do not need to risk assess Type B programs/clusters when there are no Type A programs/clusters (or no low-risk Type A programs/clusters). In this situation, auditors can select any program(s)/cluster(s).</t>
  </si>
  <si>
    <t>Additional Type A or Type B programs/clusters:</t>
  </si>
  <si>
    <r>
      <t xml:space="preserve">If material errors are identified on a prior year's SEFA, unless the errors relate to the current audit year, the current year's SEFA should </t>
    </r>
    <r>
      <rPr>
        <b/>
        <i/>
        <sz val="11"/>
        <color rgb="FF002060"/>
        <rFont val="Arial"/>
        <family val="2"/>
      </rPr>
      <t>not</t>
    </r>
    <r>
      <rPr>
        <i/>
        <sz val="11"/>
        <color rgb="FF002060"/>
        <rFont val="Arial"/>
        <family val="2"/>
      </rPr>
      <t xml:space="preserve"> be adjusted to include those amounts. In that situation, auditors should revisit the prior year's RSAR to determine whether a reissuance is necessary.</t>
    </r>
  </si>
  <si>
    <t>If material errors are identified on a prior year's SEFA, unless the errors relate to the current audit year, the current year's SEFA should not be adjusted to include those amounts. In that situation, auditors should revisit the prior year's RSAR to determine whether a reissuance is necessary.</t>
  </si>
  <si>
    <t>Insert or Calculate Type A Threshold on Applicable Line Below</t>
  </si>
  <si>
    <t>Enter or Calculate Type A Threshold on Applicable Line Below</t>
  </si>
  <si>
    <t xml:space="preserve"> AL # / Cluster</t>
  </si>
  <si>
    <t xml:space="preserve">Number of low risk Type A programs/clusters: </t>
  </si>
  <si>
    <t>AL #  / Cluster</t>
  </si>
  <si>
    <t>If it is more efficient, link to a copy of the SEFA and calculate the total Federal expenditures including and excluding program(s) with loans and loan guarantees.  Auditors must enter the Loan Program Total and Non-Loan Program Total in the tables below in order for formulas throughout the RSAR to work.</t>
  </si>
  <si>
    <r>
      <rPr>
        <b/>
        <sz val="10"/>
        <color theme="1"/>
        <rFont val="Arial"/>
        <family val="2"/>
      </rPr>
      <t>Results of oversight reviews.</t>
    </r>
    <r>
      <rPr>
        <sz val="10"/>
        <color theme="1"/>
        <rFont val="Arial"/>
        <family val="2"/>
      </rPr>
      <t xml:space="preserve"> [2 CFR 200.519(c)(1)]</t>
    </r>
    <r>
      <rPr>
        <b/>
        <sz val="10"/>
        <color rgb="FF0000FF"/>
        <rFont val="Arial"/>
        <family val="2"/>
      </rPr>
      <t xml:space="preserve"> [footnote 3] </t>
    </r>
    <r>
      <rPr>
        <sz val="10"/>
        <color theme="1"/>
        <rFont val="Arial"/>
        <family val="2"/>
      </rPr>
      <t xml:space="preserve">
Significant problems disclosed indicates an increased risk
</t>
    </r>
  </si>
  <si>
    <r>
      <rPr>
        <b/>
        <sz val="10"/>
        <color theme="1"/>
        <rFont val="Arial"/>
        <family val="2"/>
      </rPr>
      <t xml:space="preserve">Results of oversight reviews. </t>
    </r>
    <r>
      <rPr>
        <sz val="10"/>
        <color theme="1"/>
        <rFont val="Arial"/>
        <family val="2"/>
      </rPr>
      <t xml:space="preserve"> [2 CFR 200.519(c)(1)]
</t>
    </r>
    <r>
      <rPr>
        <i/>
        <sz val="10"/>
        <color rgb="FF002060"/>
        <rFont val="Arial"/>
        <family val="2"/>
      </rPr>
      <t>Significant problems disclosed indicates significantly increased risk. If this risk factor represents a significantly increased risk, auditors should consider whether the risk precludes the program/cluster from being low risk and document this consideration in the Explanation column.</t>
    </r>
  </si>
  <si>
    <r>
      <rPr>
        <b/>
        <sz val="10"/>
        <color theme="1"/>
        <rFont val="Arial"/>
        <family val="2"/>
      </rPr>
      <t>Results of audit follow-up</t>
    </r>
    <r>
      <rPr>
        <sz val="10"/>
        <color theme="1"/>
        <rFont val="Arial"/>
        <family val="2"/>
      </rPr>
      <t xml:space="preserve">. [2 CFR 200.518(c)(1)]
</t>
    </r>
    <r>
      <rPr>
        <i/>
        <sz val="10"/>
        <color rgb="FF002060"/>
        <rFont val="Arial"/>
        <family val="2"/>
      </rPr>
      <t>If this risk factor represents a significantly increased risk, auditors should consider whether the risk precludes the program/cluster from being low risk and document this consideration in the Explanation column.</t>
    </r>
  </si>
  <si>
    <r>
      <rPr>
        <b/>
        <sz val="10"/>
        <color theme="1"/>
        <rFont val="Arial"/>
        <family val="2"/>
      </rPr>
      <t xml:space="preserve">Changes in personnel or systems affecting the program/cluster. </t>
    </r>
    <r>
      <rPr>
        <sz val="10"/>
        <color theme="1"/>
        <rFont val="Arial"/>
        <family val="2"/>
      </rPr>
      <t xml:space="preserve">[2 CFR 200.518(c)(1)]
</t>
    </r>
    <r>
      <rPr>
        <i/>
        <sz val="10"/>
        <color rgb="FF002060"/>
        <rFont val="Arial"/>
        <family val="2"/>
      </rPr>
      <t>If this risk factor represents a significantly increased risk, auditors should consider whether the risk precludes the program/cluster from being low risk and document this consideration in the Explanation column.</t>
    </r>
  </si>
  <si>
    <t>Cap on Number of High-risk Type B Programs to be Identified</t>
  </si>
  <si>
    <r>
      <rPr>
        <b/>
        <sz val="10"/>
        <color theme="1"/>
        <rFont val="Arial"/>
        <family val="2"/>
      </rPr>
      <t>In the most recent audit period, did this program/cluster have an internal control deficiency that was identified as a material weakness in the Single Audit letter?</t>
    </r>
    <r>
      <rPr>
        <sz val="10"/>
        <color theme="1"/>
        <rFont val="Arial"/>
        <family val="2"/>
      </rPr>
      <t xml:space="preserve"> [2 CFR 200</t>
    </r>
    <r>
      <rPr>
        <b/>
        <sz val="10"/>
        <color rgb="FF0000FF"/>
        <rFont val="Arial"/>
        <family val="2"/>
      </rPr>
      <t>.</t>
    </r>
    <r>
      <rPr>
        <sz val="10"/>
        <color theme="1"/>
        <rFont val="Arial"/>
        <family val="2"/>
      </rPr>
      <t xml:space="preserve">518(c)(1)(i)] </t>
    </r>
    <r>
      <rPr>
        <b/>
        <sz val="10"/>
        <color rgb="FF0000FF"/>
        <rFont val="Arial"/>
        <family val="2"/>
      </rPr>
      <t xml:space="preserve"> [footnote 5]
</t>
    </r>
    <r>
      <rPr>
        <b/>
        <sz val="10"/>
        <rFont val="Arial"/>
        <family val="2"/>
      </rPr>
      <t xml:space="preserve">Yes </t>
    </r>
    <r>
      <rPr>
        <sz val="10"/>
        <rFont val="Arial"/>
        <family val="2"/>
      </rPr>
      <t>indicates not low risk</t>
    </r>
    <r>
      <rPr>
        <sz val="10"/>
        <color theme="1"/>
        <rFont val="Arial"/>
        <family val="2"/>
      </rPr>
      <t xml:space="preserve">
</t>
    </r>
  </si>
  <si>
    <t>For audits with Fiscal Year Ends of June 30, 2025 through September 29, 2025</t>
  </si>
  <si>
    <r>
      <rPr>
        <b/>
        <i/>
        <sz val="11"/>
        <color rgb="FF002060"/>
        <rFont val="Arial"/>
        <family val="2"/>
      </rPr>
      <t xml:space="preserve">Reminder: </t>
    </r>
    <r>
      <rPr>
        <i/>
        <sz val="11"/>
        <color rgb="FF002060"/>
        <rFont val="Arial"/>
        <family val="2"/>
      </rPr>
      <t>If the auditee only qualifies for a Single Audit due to expenditures under AL #21.027 State and Local Fiscal Recovery Fund, they may qualify for an Alternative Compliance Examination (ACE) rather than a full single audit. The ACE Eligibility Checklist is available on the Intranet for AOS auditors (Audit Resources &gt; Federal Info &gt; AL #21.027 SLFRF) and the AOS website for IPAs (https://ohioauditor.gov/references/practiceaids.html).</t>
    </r>
  </si>
  <si>
    <r>
      <rPr>
        <b/>
        <i/>
        <sz val="11"/>
        <color rgb="FF002060"/>
        <rFont val="Arial"/>
        <family val="2"/>
      </rPr>
      <t>Instructions/Additional Information:</t>
    </r>
    <r>
      <rPr>
        <i/>
        <sz val="11"/>
        <color rgb="FF002060"/>
        <rFont val="Arial"/>
        <family val="2"/>
      </rPr>
      <t xml:space="preserve">
1. Auditors should update the RSAR throughout fieldwork for any changes affecting federal program expenditures and determinations.
2. The OMB Compliance Supplement provides a list of programs which are required to be clustered for reporting on the Schedule of Expenditures of Federal Awards (SEFA). This listing is available in Part 5 of the OMB Compliance Supplement and, for AOS auditors, on the Intranet (Audit Resources &gt; Federal Info &gt; Reporting Practice Aids). Clusters are treated as </t>
    </r>
    <r>
      <rPr>
        <b/>
        <i/>
        <sz val="11"/>
        <color rgb="FF002060"/>
        <rFont val="Arial"/>
        <family val="2"/>
      </rPr>
      <t>one</t>
    </r>
    <r>
      <rPr>
        <i/>
        <sz val="11"/>
        <color rgb="FF002060"/>
        <rFont val="Arial"/>
        <family val="2"/>
      </rPr>
      <t xml:space="preserve"> program for evaluation in the RSAR. 
3. Auditors must annually risk assess (1) </t>
    </r>
    <r>
      <rPr>
        <i/>
        <u/>
        <sz val="11"/>
        <color rgb="FF002060"/>
        <rFont val="Arial"/>
        <family val="2"/>
      </rPr>
      <t>programs</t>
    </r>
    <r>
      <rPr>
        <i/>
        <sz val="11"/>
        <color rgb="FF002060"/>
        <rFont val="Arial"/>
        <family val="2"/>
      </rPr>
      <t xml:space="preserve"> (RSAR steps 3 &amp; 4) </t>
    </r>
    <r>
      <rPr>
        <b/>
        <i/>
        <sz val="11"/>
        <color rgb="FF002060"/>
        <rFont val="Arial"/>
        <family val="2"/>
      </rPr>
      <t>and</t>
    </r>
    <r>
      <rPr>
        <i/>
        <sz val="11"/>
        <color rgb="FF002060"/>
        <rFont val="Arial"/>
        <family val="2"/>
      </rPr>
      <t xml:space="preserve"> (2) the </t>
    </r>
    <r>
      <rPr>
        <i/>
        <u/>
        <sz val="11"/>
        <color rgb="FF002060"/>
        <rFont val="Arial"/>
        <family val="2"/>
      </rPr>
      <t>entity</t>
    </r>
    <r>
      <rPr>
        <i/>
        <sz val="11"/>
        <color rgb="FF002060"/>
        <rFont val="Arial"/>
        <family val="2"/>
      </rPr>
      <t xml:space="preserve"> (RSAR Step 2).</t>
    </r>
  </si>
  <si>
    <t>2025 OMB Compliance Supplement, Part 8, Appendix IV</t>
  </si>
  <si>
    <t>Assistance Listing Number (ALN)</t>
  </si>
  <si>
    <t>HHS</t>
  </si>
  <si>
    <t>**This program is an existing program that received additional IIJA funding.</t>
  </si>
  <si>
    <t>- We verified the expenditures reported on the SEFA for programs with loan / loan guarantees, if applicable, were calculated in accordance with 2 CFR 200.502. We referred to the calculations and additional guidance in the Calculation of SEFA Expenditures for Programs with Loan and Loan Guarantees section of the 2025 SEFA Completeness Guide.</t>
  </si>
  <si>
    <r>
      <t xml:space="preserve">List all Federal programs with loans or loan guarantees separately from non-loan programs. Both the loan and non-loan portions of each program/cluster should be included in the total expenditures for the program/cluster. 
Auditors are required to certify on the Entity Information tab that the SEFA was tested for accuracy and completeness, including testing the auditee calculation of SEFA expenditures for programs with loan and loan guarantees using the guidance contained in the 2025 SEFA Completeness Guide. The certification must be completed prior starting to this tab. 
</t>
    </r>
    <r>
      <rPr>
        <b/>
        <i/>
        <sz val="11"/>
        <color rgb="FF002060"/>
        <rFont val="Arial"/>
        <family val="2"/>
      </rPr>
      <t>Notes:</t>
    </r>
  </si>
  <si>
    <r>
      <t xml:space="preserve">Auditors are required to certify on the Entity Information tab that the SEFA was tested for accuracy and completeness, including testing the auditee calculation of SEFA expenditures for programs with loan and loan guarantees using the guidance contained in the 2025 SEFA Completeness Guide. The certification must be completed prior starting to this tab. 
</t>
    </r>
    <r>
      <rPr>
        <b/>
        <i/>
        <sz val="11"/>
        <color rgb="FF002060"/>
        <rFont val="Arial"/>
        <family val="2"/>
      </rPr>
      <t>Notes:</t>
    </r>
  </si>
  <si>
    <r>
      <t xml:space="preserve">Auditors should note that this does not automatically make a Type B program/cluster </t>
    </r>
    <r>
      <rPr>
        <i/>
        <u/>
        <sz val="10"/>
        <color rgb="FF002060"/>
        <rFont val="Arial"/>
        <family val="2"/>
      </rPr>
      <t>high</t>
    </r>
    <r>
      <rPr>
        <i/>
        <sz val="10"/>
        <color rgb="FF002060"/>
        <rFont val="Arial"/>
        <family val="2"/>
      </rPr>
      <t xml:space="preserve"> risk. Auditors must consider the higher risk identification with other risk assessment factors identified in the table above. Further, the auditor is not required to prioritize the assessment of risk for higher risk Type B programs over other Type B programs. [2025 OMB Compliance Supplement, Part 8, Appendix IV]</t>
    </r>
  </si>
  <si>
    <t>Several programs have been designated as higher risk for the periods this RSAR covers. Please see the "Higher Risk Programs" tab.  Auditors should note that this higher risk designation does not automatically make the program not low risk unless (1) the federal government sends notification to the auditee that the program should be considered not low risk (not just higher risk) or (2) the percentage of  IIJA funding in the program or cluster during the non-federal entity’s fiscal year is material to the program or cluster as a whole. Auditors should review Appendix IV of the OMB Compliance Supplement for more information on the impact of higher risk designations to the Type A risk determinations.</t>
  </si>
  <si>
    <t xml:space="preserve">Programs added to a Cluster: In the year that the OMB Compliance Supplement adds a new program to an other cluster listed in Part 5 of the OMB Compliance Supplement, the other cluster cannot qualify as having been audited as a major program in one of the two most recent audit periods unless the auditee’s current-year expenditures for the newly added program were less than or equal to 25% of the Type A threshold, or all of the programs included in the resulting other cluster met the “2-year look back” criterion. The additional criteria in 2 CFR section 200.518(c) must also be evaluated by the auditor to determine if the other cluster can be considered a low-risk Type A program in the current year. 
Programs Removed from a Cluster: In the year of that this supplement declusters the program, the program can qualify as having been audited as a major program in one of the two most recent audit periods if the cluster was audited in one of the two most recent audit periods.
In the 2025 OMB Compliance Supplement, there was no program additions or removals from any Cluster.
[2025 OMB Compliance Supplement, Appendix VII]
</t>
  </si>
  <si>
    <t xml:space="preserve">OMB FAQs, Pre-2024 Revisions </t>
  </si>
  <si>
    <t>Uniform Guidance FAQs, Post-2024 Revisions</t>
  </si>
  <si>
    <r>
      <t xml:space="preserve">2 CFR 200.520(b) also allows for another 'basis of accounting </t>
    </r>
    <r>
      <rPr>
        <i/>
        <u/>
        <sz val="10"/>
        <color rgb="FF002060"/>
        <rFont val="Arial"/>
        <family val="2"/>
      </rPr>
      <t>required</t>
    </r>
    <r>
      <rPr>
        <i/>
        <sz val="10"/>
        <color rgb="FF002060"/>
        <rFont val="Arial"/>
        <family val="2"/>
      </rPr>
      <t xml:space="preserve"> by state law'. UG FAQ Q-146 (see hyperlink below, OMB FAQs, Pre-2024 Revisions) and FAQ 97 (see hyperlink below, Uniform Guidance FAQs, Post-2024 Revisions) further explains that 'section 2 CFR 200.520 would preclude low-risk auditee status for non-Federal entities that are using a special-purpose framework if such framework is not </t>
    </r>
    <r>
      <rPr>
        <i/>
        <u/>
        <sz val="10"/>
        <color rgb="FF002060"/>
        <rFont val="Arial"/>
        <family val="2"/>
      </rPr>
      <t>required</t>
    </r>
    <r>
      <rPr>
        <i/>
        <sz val="10"/>
        <color rgb="FF002060"/>
        <rFont val="Arial"/>
        <family val="2"/>
      </rPr>
      <t xml:space="preserve"> by state law'. Currently there is no other </t>
    </r>
    <r>
      <rPr>
        <i/>
        <u/>
        <sz val="10"/>
        <color rgb="FF002060"/>
        <rFont val="Arial"/>
        <family val="2"/>
      </rPr>
      <t>requirement</t>
    </r>
    <r>
      <rPr>
        <i/>
        <sz val="10"/>
        <color rgb="FF002060"/>
        <rFont val="Arial"/>
        <family val="2"/>
      </rPr>
      <t xml:space="preserve"> in ORC or OAC for any Ohio government to file financial statements in any format except GAAP; nor is there any requirement in Ohio law prohibiting any Ohio entity from filing GAAP statements. See OAC 117-2-03. Therefore, AOS regulatory cash basis and/or OCBOA statements would preclude low-risk auditee status for any entity in Ohio.</t>
    </r>
  </si>
  <si>
    <t>2 CFR Part 200 Pre-2024 Revisions</t>
  </si>
  <si>
    <t>2 CFR Part 200 Post-2024 Revisions</t>
  </si>
  <si>
    <t xml:space="preserve">https://ohioauditor.gov/ipa/UniformGuidance/2025/2_CFR_Part_200_Pre2024Revisions.pdf </t>
  </si>
  <si>
    <t>https://ohioauditor.gov/ipa/UniformGuidance/2025/2_CFR_Part_200_2024Revisions.pdf</t>
  </si>
  <si>
    <t xml:space="preserve">4. All references throughout this document to 200.xxx refer to 2 CFR 200.xxx. </t>
  </si>
  <si>
    <t>Single audits are required to be performed annually, unless the exceptions noted in 2 CFR 200.504 are met (which would be rare), in which case AOS auditors must contact CFAE via the Federal specialty in HappyFox.</t>
  </si>
  <si>
    <r>
      <rPr>
        <i/>
        <sz val="10"/>
        <color rgb="FF002060"/>
        <rFont val="Arial"/>
        <family val="2"/>
      </rPr>
      <t xml:space="preserve">2 CFR 200.520(a) requires auditees to submit the data collection form and reporting package to the Federal Audit Clearinghouse (FAC) within the timeframe specified in 2 CFR 200.512 to qualify as a low risk auditee. 
2 CFR 200.512 states the audit must be completed </t>
    </r>
    <r>
      <rPr>
        <i/>
        <u/>
        <sz val="10"/>
        <color rgb="FF002060"/>
        <rFont val="Arial"/>
        <family val="2"/>
      </rPr>
      <t>and</t>
    </r>
    <r>
      <rPr>
        <i/>
        <sz val="10"/>
        <color rgb="FF002060"/>
        <rFont val="Arial"/>
        <family val="2"/>
      </rPr>
      <t xml:space="preserve"> the data collection form (DCF) described in 200.512(b) </t>
    </r>
    <r>
      <rPr>
        <i/>
        <u/>
        <sz val="10"/>
        <color rgb="FF002060"/>
        <rFont val="Arial"/>
        <family val="2"/>
      </rPr>
      <t>and</t>
    </r>
    <r>
      <rPr>
        <i/>
        <sz val="10"/>
        <color rgb="FF002060"/>
        <rFont val="Arial"/>
        <family val="2"/>
      </rPr>
      <t xml:space="preserve"> the reporting package described 200.512(c) must be submitted within the earlier of 30 calendar days after receipt of the auditor’s report, or nine months after the end of the audit period. If the due date falls on a Saturday, Sunday, or Federal holiday, the reporting package is due the next business day.</t>
    </r>
    <r>
      <rPr>
        <sz val="10"/>
        <color rgb="FF0000FF"/>
        <rFont val="Arial"/>
        <family val="2"/>
      </rPr>
      <t xml:space="preserve">
</t>
    </r>
  </si>
  <si>
    <r>
      <rPr>
        <b/>
        <i/>
        <sz val="10"/>
        <color rgb="FF002060"/>
        <rFont val="Arial"/>
        <family val="2"/>
      </rPr>
      <t>For auditees without student financial assistance programs passed through the US Department of Education OR for auditees with student financial assistance programs passed through the US Department of Education with reports filed prior to 6/30/2024</t>
    </r>
    <r>
      <rPr>
        <i/>
        <sz val="10"/>
        <color rgb="FF002060"/>
        <rFont val="Arial"/>
        <family val="2"/>
      </rPr>
      <t>, AOS considers the release date per the AOS website to be the date of receipt of the auditor's report.</t>
    </r>
  </si>
  <si>
    <r>
      <rPr>
        <b/>
        <i/>
        <sz val="10"/>
        <color rgb="FF002060"/>
        <rFont val="Arial"/>
        <family val="2"/>
      </rPr>
      <t xml:space="preserve">For auditees with student financial assistance programs passed through the US Department of Education with reports filed after 6/30/2024 </t>
    </r>
    <r>
      <rPr>
        <i/>
        <sz val="10"/>
        <color rgb="FF002060"/>
        <rFont val="Arial"/>
        <family val="2"/>
      </rPr>
      <t>and in accordance with guidance released by the US Department of Education (DOE) Office of Federal Student Aid in May 2024 (GENERAL-24-57, codified in 34 CFR 668.23(a)(4)), auditors should consider the date of the Single Audit Letter to be the date of receipt of the auditor’s report for the purposes of determining whether the entity qualifies as a low-risk auditee.</t>
    </r>
  </si>
  <si>
    <t>Did the auditee expend federal funds under student financial assistance programs passed through the US Department of Education?</t>
  </si>
  <si>
    <r>
      <rPr>
        <b/>
        <sz val="10"/>
        <color theme="1"/>
        <rFont val="Arial"/>
        <family val="2"/>
      </rPr>
      <t xml:space="preserve">b. Did the program/cluster contain material (≥5% of the program or cluster as a whole) Infrastructure Investment and Jobs Act (IIJA) funding expenditures for the period, as indicated in Appendix IV of the OMB Compliance Supplement? </t>
    </r>
    <r>
      <rPr>
        <sz val="10"/>
        <color theme="1"/>
        <rFont val="Arial"/>
        <family val="2"/>
      </rPr>
      <t xml:space="preserve">[2 CFR 200.519(c)(2)] </t>
    </r>
    <r>
      <rPr>
        <b/>
        <sz val="10"/>
        <color rgb="FF0000FF"/>
        <rFont val="Arial"/>
        <family val="2"/>
      </rPr>
      <t xml:space="preserve">[footnote 3]
</t>
    </r>
    <r>
      <rPr>
        <b/>
        <sz val="10"/>
        <rFont val="Arial"/>
        <family val="2"/>
      </rPr>
      <t xml:space="preserve">Yes </t>
    </r>
    <r>
      <rPr>
        <sz val="10"/>
        <rFont val="Arial"/>
        <family val="2"/>
      </rPr>
      <t>indicates not low risk</t>
    </r>
    <r>
      <rPr>
        <b/>
        <sz val="10"/>
        <color rgb="FF0000FF"/>
        <rFont val="Arial"/>
        <family val="2"/>
      </rPr>
      <t xml:space="preserve">
</t>
    </r>
  </si>
  <si>
    <r>
      <rPr>
        <b/>
        <i/>
        <sz val="11"/>
        <color rgb="FF002060"/>
        <rFont val="Arial"/>
        <family val="2"/>
      </rPr>
      <t>Important Notes:</t>
    </r>
    <r>
      <rPr>
        <i/>
        <sz val="11"/>
        <color rgb="FF002060"/>
        <rFont val="Arial"/>
        <family val="2"/>
      </rPr>
      <t xml:space="preserve">
• At a minimum, the auditor must audit </t>
    </r>
    <r>
      <rPr>
        <i/>
        <u/>
        <sz val="11"/>
        <color rgb="FF002060"/>
        <rFont val="Arial"/>
        <family val="2"/>
      </rPr>
      <t>all</t>
    </r>
    <r>
      <rPr>
        <i/>
        <sz val="11"/>
        <color rgb="FF002060"/>
        <rFont val="Arial"/>
        <family val="2"/>
      </rPr>
      <t xml:space="preserve"> of the following as major programs [2 CFR 200.518(e)]:
         o    </t>
    </r>
    <r>
      <rPr>
        <i/>
        <u/>
        <sz val="11"/>
        <color rgb="FF002060"/>
        <rFont val="Arial"/>
        <family val="2"/>
      </rPr>
      <t>All</t>
    </r>
    <r>
      <rPr>
        <i/>
        <sz val="11"/>
        <color rgb="FF002060"/>
        <rFont val="Arial"/>
        <family val="2"/>
      </rPr>
      <t xml:space="preserve"> not-low risk Type A programs/clusters identified in Step 3, </t>
    </r>
    <r>
      <rPr>
        <b/>
        <i/>
        <sz val="11"/>
        <color rgb="FF002060"/>
        <rFont val="Arial"/>
        <family val="2"/>
      </rPr>
      <t xml:space="preserve">plus: </t>
    </r>
    <r>
      <rPr>
        <i/>
        <sz val="11"/>
        <color rgb="FF002060"/>
        <rFont val="Arial"/>
        <family val="2"/>
      </rPr>
      <t xml:space="preserve">
         o    </t>
    </r>
    <r>
      <rPr>
        <i/>
        <u/>
        <sz val="11"/>
        <color rgb="FF002060"/>
        <rFont val="Arial"/>
        <family val="2"/>
      </rPr>
      <t>All</t>
    </r>
    <r>
      <rPr>
        <i/>
        <sz val="11"/>
        <color rgb="FF002060"/>
        <rFont val="Arial"/>
        <family val="2"/>
      </rPr>
      <t xml:space="preserve"> high-risk Type B programs/clusters identified in Step 4</t>
    </r>
    <r>
      <rPr>
        <b/>
        <i/>
        <sz val="11"/>
        <color rgb="FF002060"/>
        <rFont val="Arial"/>
        <family val="2"/>
      </rPr>
      <t xml:space="preserve">, plus: </t>
    </r>
    <r>
      <rPr>
        <i/>
        <sz val="11"/>
        <color rgb="FF002060"/>
        <rFont val="Arial"/>
        <family val="2"/>
      </rPr>
      <t xml:space="preserve">
         o    Any additional programs/clusters, as may be necessary to comply with the percentage of coverage rule.
The auditor must audit </t>
    </r>
    <r>
      <rPr>
        <i/>
        <u/>
        <sz val="11"/>
        <color rgb="FF002060"/>
        <rFont val="Arial"/>
        <family val="2"/>
      </rPr>
      <t>all</t>
    </r>
    <r>
      <rPr>
        <i/>
        <sz val="11"/>
        <color rgb="FF002060"/>
        <rFont val="Arial"/>
        <family val="2"/>
      </rPr>
      <t xml:space="preserve"> not-low risk Type A (Step 3) programs/clusters </t>
    </r>
    <r>
      <rPr>
        <b/>
        <i/>
        <sz val="11"/>
        <color rgb="FF002060"/>
        <rFont val="Arial"/>
        <family val="2"/>
      </rPr>
      <t>AND</t>
    </r>
    <r>
      <rPr>
        <i/>
        <sz val="11"/>
        <color rgb="FF002060"/>
        <rFont val="Arial"/>
        <family val="2"/>
      </rPr>
      <t xml:space="preserve"> </t>
    </r>
    <r>
      <rPr>
        <i/>
        <u/>
        <sz val="11"/>
        <color rgb="FF002060"/>
        <rFont val="Arial"/>
        <family val="2"/>
      </rPr>
      <t>all</t>
    </r>
    <r>
      <rPr>
        <i/>
        <sz val="11"/>
        <color rgb="FF002060"/>
        <rFont val="Arial"/>
        <family val="2"/>
      </rPr>
      <t xml:space="preserve"> high-risk Type B programs/clusters (Step 4), even if the 20% or 40% coverage requirement is exceeded.
2 CFR 200.503(e) indicates that a federal awarding agency may request that an auditee have a particular program be audited as a major program. Such requests should be made at least 180 calendar days prior to the end of the fiscal year to be audited. If an auditee notifies the auditor of such a request, or if the auditor becomes aware that an agency requested a program be audited as a major program, and the major program determination does not support that the program should be audited as a major program, AOS auditors must contact CFAE via the Federal specialty in HappyFox for guidance.</t>
    </r>
  </si>
  <si>
    <t>If it is more efficient, link to a copy of the SEFA.  Auditors must enter the Total Expenditures in the table below in order for formulas throughout the RSAR to work.</t>
  </si>
  <si>
    <t>Prior to completion of this document, I confirm that we have tested the Schedule of Expenditures of Federal Awards (SEFA), and the related footnotes, for completeness and accuracy, including:</t>
  </si>
  <si>
    <t>*Updated in October 2025 for the 2025 OMB Compliance Supplement and clarifications throughout. Updated November 2025 to remove Cautionary Note from Entity Information tab. Updates not marked.</t>
  </si>
  <si>
    <t>Updated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</si>
</sst>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quot;$&quot;#,##0"/>
    <numFmt numFmtId="166" formatCode="0.000"/>
  </numFmts>
  <fonts count="61" x14ac:knownFonts="1">
    <font>
      <sz val="10"/>
      <color theme="1"/>
      <name val="Arial"/>
      <family val="2"/>
    </font>
    <font>
      <sz val="10"/>
      <color theme="1"/>
      <name val="Arial"/>
      <family val="2"/>
    </font>
    <font>
      <b/>
      <sz val="10"/>
      <color theme="1"/>
      <name val="Arial"/>
      <family val="2"/>
    </font>
    <font>
      <u/>
      <sz val="10"/>
      <color theme="10"/>
      <name val="Arial"/>
      <family val="2"/>
    </font>
    <font>
      <sz val="10"/>
      <name val="Arial"/>
      <family val="2"/>
    </font>
    <font>
      <b/>
      <sz val="10"/>
      <name val="Arial"/>
      <family val="2"/>
    </font>
    <font>
      <i/>
      <sz val="10"/>
      <color theme="1"/>
      <name val="Arial"/>
      <family val="2"/>
    </font>
    <font>
      <u/>
      <sz val="10"/>
      <color theme="1"/>
      <name val="Arial"/>
      <family val="2"/>
    </font>
    <font>
      <sz val="12"/>
      <color theme="1"/>
      <name val="Arial"/>
      <family val="2"/>
    </font>
    <font>
      <b/>
      <sz val="12"/>
      <color theme="1"/>
      <name val="Arial"/>
      <family val="2"/>
    </font>
    <font>
      <b/>
      <sz val="14"/>
      <color theme="1"/>
      <name val="Arial"/>
      <family val="2"/>
    </font>
    <font>
      <b/>
      <i/>
      <sz val="10"/>
      <color theme="1"/>
      <name val="Arial"/>
      <family val="2"/>
    </font>
    <font>
      <sz val="9"/>
      <color theme="1"/>
      <name val="Arial"/>
      <family val="2"/>
    </font>
    <font>
      <b/>
      <sz val="9"/>
      <color theme="1"/>
      <name val="Arial"/>
      <family val="2"/>
    </font>
    <font>
      <sz val="9"/>
      <name val="Arial"/>
      <family val="2"/>
    </font>
    <font>
      <sz val="10"/>
      <color rgb="FFFF0000"/>
      <name val="Arial"/>
      <family val="2"/>
    </font>
    <font>
      <b/>
      <sz val="11"/>
      <color theme="1"/>
      <name val="Arial"/>
      <family val="2"/>
    </font>
    <font>
      <b/>
      <sz val="10"/>
      <color rgb="FF0000FF"/>
      <name val="Arial"/>
      <family val="2"/>
    </font>
    <font>
      <b/>
      <sz val="10"/>
      <color rgb="FFFF0000"/>
      <name val="Arial"/>
      <family val="2"/>
    </font>
    <font>
      <sz val="10"/>
      <color rgb="FF0000FF"/>
      <name val="Arial"/>
      <family val="2"/>
    </font>
    <font>
      <b/>
      <u/>
      <sz val="10"/>
      <color theme="1"/>
      <name val="Arial"/>
      <family val="2"/>
    </font>
    <font>
      <b/>
      <sz val="20"/>
      <color theme="1"/>
      <name val="Arial"/>
      <family val="2"/>
    </font>
    <font>
      <i/>
      <sz val="10"/>
      <color rgb="FFFF0000"/>
      <name val="Arial"/>
      <family val="2"/>
    </font>
    <font>
      <b/>
      <i/>
      <sz val="10"/>
      <color rgb="FFFF0000"/>
      <name val="Arial"/>
      <family val="2"/>
    </font>
    <font>
      <b/>
      <sz val="11"/>
      <name val="Arial"/>
      <family val="2"/>
    </font>
    <font>
      <b/>
      <u/>
      <sz val="14"/>
      <color theme="1"/>
      <name val="Arial"/>
      <family val="2"/>
    </font>
    <font>
      <b/>
      <u val="double"/>
      <sz val="10"/>
      <color rgb="FF0000FF"/>
      <name val="Arial"/>
      <family val="2"/>
    </font>
    <font>
      <sz val="11"/>
      <color theme="1"/>
      <name val="Arial"/>
      <family val="2"/>
    </font>
    <font>
      <i/>
      <sz val="11"/>
      <color rgb="FF002060"/>
      <name val="Arial"/>
      <family val="2"/>
    </font>
    <font>
      <b/>
      <sz val="16"/>
      <color rgb="FFFF0000"/>
      <name val="Arial"/>
      <family val="2"/>
    </font>
    <font>
      <b/>
      <i/>
      <sz val="11"/>
      <color rgb="FF002060"/>
      <name val="Arial"/>
      <family val="2"/>
    </font>
    <font>
      <i/>
      <u/>
      <sz val="11"/>
      <color rgb="FF002060"/>
      <name val="Arial"/>
      <family val="2"/>
    </font>
    <font>
      <i/>
      <sz val="10"/>
      <color theme="0" tint="-0.499984740745262"/>
      <name val="Arial"/>
      <family val="2"/>
    </font>
    <font>
      <i/>
      <sz val="10"/>
      <color rgb="FF002060"/>
      <name val="Arial"/>
      <family val="2"/>
    </font>
    <font>
      <b/>
      <sz val="12"/>
      <name val="Arial"/>
      <family val="2"/>
    </font>
    <font>
      <i/>
      <sz val="9"/>
      <color theme="1"/>
      <name val="Arial"/>
      <family val="2"/>
    </font>
    <font>
      <sz val="11"/>
      <name val="Arial"/>
      <family val="2"/>
    </font>
    <font>
      <b/>
      <i/>
      <sz val="11"/>
      <color theme="1"/>
      <name val="Arial"/>
      <family val="2"/>
    </font>
    <font>
      <b/>
      <i/>
      <u/>
      <sz val="10"/>
      <color theme="1"/>
      <name val="Arial"/>
      <family val="2"/>
    </font>
    <font>
      <b/>
      <sz val="11"/>
      <color rgb="FFC00000"/>
      <name val="Arial"/>
      <family val="2"/>
    </font>
    <font>
      <sz val="11"/>
      <color theme="6" tint="-0.499984740745262"/>
      <name val="Arial"/>
      <family val="2"/>
    </font>
    <font>
      <b/>
      <sz val="11"/>
      <color rgb="FF000000"/>
      <name val="Arial"/>
      <family val="2"/>
    </font>
    <font>
      <sz val="11"/>
      <color rgb="FF000000"/>
      <name val="Arial"/>
      <family val="2"/>
    </font>
    <font>
      <u/>
      <sz val="11"/>
      <color theme="1"/>
      <name val="Arial"/>
      <family val="2"/>
    </font>
    <font>
      <b/>
      <i/>
      <sz val="11"/>
      <color rgb="FFFF0000"/>
      <name val="Arial"/>
      <family val="2"/>
    </font>
    <font>
      <b/>
      <sz val="12"/>
      <color rgb="FFFF0000"/>
      <name val="Arial"/>
      <family val="2"/>
    </font>
    <font>
      <i/>
      <u/>
      <sz val="10"/>
      <color rgb="FF002060"/>
      <name val="Arial"/>
      <family val="2"/>
    </font>
    <font>
      <i/>
      <u/>
      <sz val="11"/>
      <color theme="10"/>
      <name val="Arial"/>
      <family val="2"/>
    </font>
    <font>
      <i/>
      <sz val="9"/>
      <color rgb="FF002060"/>
      <name val="Arial"/>
      <family val="2"/>
    </font>
    <font>
      <b/>
      <i/>
      <sz val="9"/>
      <color rgb="FF0000FF"/>
      <name val="Arial"/>
      <family val="2"/>
    </font>
    <font>
      <b/>
      <i/>
      <sz val="11"/>
      <name val="Arial"/>
      <family val="2"/>
    </font>
    <font>
      <b/>
      <i/>
      <u/>
      <sz val="11"/>
      <color rgb="FF002060"/>
      <name val="Arial"/>
      <family val="2"/>
    </font>
    <font>
      <b/>
      <i/>
      <sz val="10"/>
      <color rgb="FF002060"/>
      <name val="Arial"/>
      <family val="2"/>
    </font>
    <font>
      <sz val="10"/>
      <color rgb="FF002060"/>
      <name val="Arial"/>
      <family val="2"/>
    </font>
    <font>
      <i/>
      <sz val="12"/>
      <color theme="1"/>
      <name val="Arial"/>
      <family val="2"/>
    </font>
    <font>
      <b/>
      <sz val="11"/>
      <color rgb="FF0000FF"/>
      <name val="Arial"/>
      <family val="2"/>
    </font>
    <font>
      <sz val="11"/>
      <color rgb="FFFF0000"/>
      <name val="Arial"/>
      <family val="2"/>
    </font>
    <font>
      <b/>
      <strike/>
      <sz val="10"/>
      <color theme="1"/>
      <name val="Cambria"/>
      <family val="1"/>
    </font>
    <font>
      <strike/>
      <sz val="10"/>
      <color theme="1"/>
      <name val="Cambria"/>
      <family val="1"/>
    </font>
    <font>
      <strike/>
      <sz val="9"/>
      <color theme="1"/>
      <name val="Cambria"/>
      <family val="1"/>
    </font>
    <font>
      <u/>
      <sz val="11"/>
      <color theme="10"/>
      <name val="Arial"/>
      <family val="2"/>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1F1F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1"/>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FF0000"/>
      </left>
      <right/>
      <top/>
      <bottom/>
      <diagonal/>
    </border>
    <border>
      <left/>
      <right style="medium">
        <color rgb="FFFF0000"/>
      </right>
      <top/>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396">
    <xf numFmtId="0" fontId="0" fillId="0" borderId="0" xfId="0"/>
    <xf numFmtId="0" fontId="0" fillId="2" borderId="0" xfId="0" applyFill="1"/>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0" fontId="9" fillId="0" borderId="0" xfId="0" applyFont="1"/>
    <xf numFmtId="0" fontId="19" fillId="2" borderId="0" xfId="0" applyFont="1" applyFill="1" applyAlignment="1">
      <alignment vertical="top" wrapText="1"/>
    </xf>
    <xf numFmtId="0" fontId="15" fillId="0" borderId="0" xfId="0" applyFont="1" applyAlignment="1">
      <alignment vertical="center"/>
    </xf>
    <xf numFmtId="0" fontId="3" fillId="0" borderId="0" xfId="2" applyAlignment="1" applyProtection="1">
      <alignment vertical="top" wrapText="1"/>
    </xf>
    <xf numFmtId="0" fontId="19" fillId="0" borderId="0" xfId="0" applyFont="1" applyAlignment="1">
      <alignment vertical="top" wrapText="1"/>
    </xf>
    <xf numFmtId="0" fontId="0" fillId="0" borderId="0" xfId="0" applyAlignment="1" applyProtection="1">
      <alignment horizontal="center" vertical="center" wrapText="1"/>
      <protection locked="0"/>
    </xf>
    <xf numFmtId="0" fontId="6" fillId="0" borderId="0" xfId="0" applyFont="1"/>
    <xf numFmtId="0" fontId="0" fillId="0" borderId="0" xfId="0" applyAlignment="1">
      <alignment vertical="center"/>
    </xf>
    <xf numFmtId="0" fontId="21" fillId="0" borderId="0" xfId="0" applyFont="1" applyAlignment="1">
      <alignment horizontal="center" vertical="center"/>
    </xf>
    <xf numFmtId="164" fontId="0" fillId="0" borderId="0" xfId="1" applyNumberFormat="1" applyFont="1" applyFill="1" applyBorder="1"/>
    <xf numFmtId="0" fontId="17" fillId="0" borderId="0" xfId="0" quotePrefix="1" applyFont="1" applyAlignment="1">
      <alignment horizontal="right"/>
    </xf>
    <xf numFmtId="0" fontId="10" fillId="0" borderId="0" xfId="0" applyFont="1" applyAlignment="1">
      <alignment horizontal="center" vertical="center"/>
    </xf>
    <xf numFmtId="0" fontId="18" fillId="0" borderId="0" xfId="0" applyFont="1"/>
    <xf numFmtId="0" fontId="26" fillId="2" borderId="0" xfId="0" applyFont="1" applyFill="1" applyAlignment="1">
      <alignment vertical="top"/>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Alignment="1">
      <alignment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0" fillId="2"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2" fillId="2" borderId="0" xfId="0" applyFont="1" applyFill="1" applyAlignment="1">
      <alignment horizontal="center" vertical="center"/>
    </xf>
    <xf numFmtId="0" fontId="0" fillId="2"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2" borderId="0" xfId="0" applyFill="1" applyAlignment="1">
      <alignment horizontal="right" vertical="center"/>
    </xf>
    <xf numFmtId="0" fontId="12" fillId="2" borderId="0" xfId="0" applyFont="1" applyFill="1" applyAlignment="1">
      <alignment horizontal="justify" vertical="center"/>
    </xf>
    <xf numFmtId="0" fontId="12" fillId="2" borderId="0" xfId="0" applyFont="1" applyFill="1" applyAlignment="1" applyProtection="1">
      <alignment horizontal="justify" vertical="center"/>
      <protection locked="0"/>
    </xf>
    <xf numFmtId="0" fontId="1" fillId="2" borderId="0" xfId="0" applyFont="1" applyFill="1" applyAlignment="1">
      <alignment vertical="center"/>
    </xf>
    <xf numFmtId="0" fontId="15" fillId="2" borderId="0" xfId="0" applyFont="1" applyFill="1" applyAlignment="1">
      <alignment vertical="center"/>
    </xf>
    <xf numFmtId="10" fontId="0" fillId="0" borderId="4" xfId="0" applyNumberFormat="1" applyBorder="1" applyAlignment="1">
      <alignment vertical="center"/>
    </xf>
    <xf numFmtId="0" fontId="8" fillId="2" borderId="0" xfId="0" applyFont="1" applyFill="1" applyAlignment="1">
      <alignment horizontal="center" vertical="center"/>
    </xf>
    <xf numFmtId="0" fontId="1" fillId="2" borderId="0" xfId="0" applyFont="1" applyFill="1" applyAlignment="1" applyProtection="1">
      <alignment vertical="center"/>
      <protection locked="0"/>
    </xf>
    <xf numFmtId="0" fontId="0" fillId="0" borderId="0" xfId="0" applyAlignment="1">
      <alignment horizontal="right" vertical="center"/>
    </xf>
    <xf numFmtId="0" fontId="3" fillId="0" borderId="0" xfId="2" applyAlignment="1" applyProtection="1">
      <alignment vertical="center"/>
    </xf>
    <xf numFmtId="0" fontId="13" fillId="0" borderId="0" xfId="0" applyFont="1" applyAlignment="1">
      <alignment vertical="center" wrapText="1"/>
    </xf>
    <xf numFmtId="0" fontId="14" fillId="2" borderId="0" xfId="0" applyFont="1" applyFill="1" applyAlignment="1">
      <alignment vertical="center"/>
    </xf>
    <xf numFmtId="37" fontId="14" fillId="2" borderId="0" xfId="0" applyNumberFormat="1" applyFont="1" applyFill="1" applyAlignment="1">
      <alignment vertical="center"/>
    </xf>
    <xf numFmtId="0" fontId="0" fillId="2" borderId="0" xfId="0" applyFill="1" applyAlignment="1">
      <alignment vertical="center" wrapText="1"/>
    </xf>
    <xf numFmtId="0" fontId="14" fillId="2" borderId="0" xfId="0" applyFont="1" applyFill="1" applyAlignment="1">
      <alignment horizontal="left" vertical="center" wrapText="1"/>
    </xf>
    <xf numFmtId="0" fontId="2" fillId="0" borderId="0" xfId="0" applyFont="1" applyAlignment="1">
      <alignment vertical="center" wrapText="1"/>
    </xf>
    <xf numFmtId="166" fontId="0" fillId="0" borderId="0" xfId="0" applyNumberFormat="1" applyAlignment="1">
      <alignment horizontal="center" vertical="center"/>
    </xf>
    <xf numFmtId="3" fontId="0" fillId="0" borderId="0" xfId="1" applyNumberFormat="1" applyFont="1" applyFill="1" applyBorder="1" applyAlignment="1">
      <alignment horizontal="right" vertical="center"/>
    </xf>
    <xf numFmtId="164" fontId="0" fillId="0" borderId="0" xfId="1" applyNumberFormat="1" applyFont="1" applyFill="1" applyBorder="1" applyAlignment="1">
      <alignment vertical="center"/>
    </xf>
    <xf numFmtId="0" fontId="10" fillId="0" borderId="0" xfId="0" applyFont="1" applyAlignment="1">
      <alignment vertical="center"/>
    </xf>
    <xf numFmtId="6" fontId="0" fillId="0" borderId="0" xfId="0" applyNumberFormat="1" applyAlignment="1">
      <alignment vertical="center"/>
    </xf>
    <xf numFmtId="164" fontId="0" fillId="3" borderId="4" xfId="1" applyNumberFormat="1" applyFont="1" applyFill="1" applyBorder="1" applyAlignment="1">
      <alignment vertical="center"/>
    </xf>
    <xf numFmtId="0" fontId="22" fillId="2" borderId="0" xfId="0" applyFont="1" applyFill="1" applyAlignment="1">
      <alignment vertical="center" wrapText="1"/>
    </xf>
    <xf numFmtId="0" fontId="19" fillId="2" borderId="0" xfId="0" applyFont="1" applyFill="1" applyAlignment="1">
      <alignment vertical="center" wrapText="1"/>
    </xf>
    <xf numFmtId="0" fontId="17" fillId="0" borderId="0" xfId="0" applyFont="1" applyAlignment="1">
      <alignment horizontal="left" wrapText="1"/>
    </xf>
    <xf numFmtId="0" fontId="3" fillId="0" borderId="0" xfId="2" applyAlignment="1" applyProtection="1">
      <alignment vertical="center" wrapText="1"/>
    </xf>
    <xf numFmtId="0" fontId="2" fillId="2" borderId="0" xfId="0" applyFont="1" applyFill="1" applyAlignment="1" applyProtection="1">
      <alignment vertical="center"/>
      <protection locked="0"/>
    </xf>
    <xf numFmtId="0" fontId="2" fillId="0" borderId="0" xfId="0" applyFont="1" applyAlignment="1" applyProtection="1">
      <alignment vertical="center"/>
      <protection locked="0"/>
    </xf>
    <xf numFmtId="0" fontId="10" fillId="2" borderId="0" xfId="0" applyFont="1" applyFill="1" applyAlignment="1">
      <alignment horizontal="center" vertical="center"/>
    </xf>
    <xf numFmtId="0" fontId="0" fillId="0" borderId="0" xfId="0" applyAlignment="1">
      <alignment horizontal="left" vertical="center" wrapText="1"/>
    </xf>
    <xf numFmtId="0" fontId="23" fillId="2" borderId="0" xfId="0" applyFont="1" applyFill="1" applyAlignment="1">
      <alignment horizontal="center" vertical="center" wrapText="1"/>
    </xf>
    <xf numFmtId="0" fontId="27" fillId="2" borderId="0" xfId="0" applyFont="1" applyFill="1" applyAlignment="1">
      <alignment vertical="center"/>
    </xf>
    <xf numFmtId="0" fontId="27" fillId="0" borderId="0" xfId="0" applyFont="1" applyAlignment="1">
      <alignment vertical="center"/>
    </xf>
    <xf numFmtId="0" fontId="16" fillId="2" borderId="0" xfId="0" applyFont="1" applyFill="1" applyAlignment="1">
      <alignment horizontal="center" vertical="center" wrapText="1"/>
    </xf>
    <xf numFmtId="0" fontId="27" fillId="0" borderId="0" xfId="0" applyFont="1" applyAlignment="1">
      <alignment horizontal="left" vertical="center"/>
    </xf>
    <xf numFmtId="0" fontId="28" fillId="0" borderId="0" xfId="0" applyFont="1" applyAlignment="1">
      <alignment horizontal="left" vertical="center" wrapText="1"/>
    </xf>
    <xf numFmtId="0" fontId="8" fillId="0" borderId="0" xfId="0" applyFont="1"/>
    <xf numFmtId="0" fontId="27" fillId="0" borderId="0" xfId="0" applyFont="1"/>
    <xf numFmtId="0" fontId="8" fillId="0" borderId="13" xfId="0" applyFont="1" applyBorder="1"/>
    <xf numFmtId="0" fontId="8" fillId="0" borderId="13" xfId="0" applyFont="1" applyBorder="1" applyAlignment="1">
      <alignment vertical="center"/>
    </xf>
    <xf numFmtId="0" fontId="8" fillId="0" borderId="14" xfId="0" applyFont="1" applyBorder="1"/>
    <xf numFmtId="0" fontId="0" fillId="0" borderId="16" xfId="0" applyBorder="1"/>
    <xf numFmtId="0" fontId="0" fillId="0" borderId="7" xfId="0" applyBorder="1"/>
    <xf numFmtId="0" fontId="28" fillId="2" borderId="0" xfId="0" applyFont="1" applyFill="1" applyAlignment="1">
      <alignment vertical="center"/>
    </xf>
    <xf numFmtId="0" fontId="32" fillId="0" borderId="13" xfId="0" applyFont="1" applyBorder="1" applyAlignment="1">
      <alignment horizontal="center" vertical="center"/>
    </xf>
    <xf numFmtId="0" fontId="27" fillId="0" borderId="3" xfId="0" applyFont="1" applyBorder="1" applyAlignment="1">
      <alignment vertical="top"/>
    </xf>
    <xf numFmtId="0" fontId="27" fillId="0" borderId="15" xfId="0" applyFont="1" applyBorder="1"/>
    <xf numFmtId="0" fontId="27" fillId="0" borderId="3" xfId="0" applyFont="1" applyBorder="1"/>
    <xf numFmtId="0" fontId="27" fillId="0" borderId="11" xfId="0" applyFont="1" applyBorder="1"/>
    <xf numFmtId="0" fontId="27" fillId="0" borderId="16" xfId="0" applyFont="1" applyBorder="1" applyAlignment="1">
      <alignment vertical="center"/>
    </xf>
    <xf numFmtId="0" fontId="27" fillId="0" borderId="16" xfId="0" applyFont="1" applyBorder="1"/>
    <xf numFmtId="0" fontId="27" fillId="0" borderId="9" xfId="0" applyFont="1" applyBorder="1"/>
    <xf numFmtId="0" fontId="16" fillId="0" borderId="12" xfId="0" applyFont="1" applyBorder="1" applyAlignment="1">
      <alignment horizontal="left"/>
    </xf>
    <xf numFmtId="0" fontId="9" fillId="0" borderId="16"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pplyProtection="1">
      <alignment horizontal="left" vertical="center" wrapText="1"/>
      <protection locked="0"/>
    </xf>
    <xf numFmtId="0" fontId="19" fillId="2" borderId="0" xfId="0" applyFont="1" applyFill="1" applyAlignment="1">
      <alignment horizontal="left" vertical="center" wrapText="1"/>
    </xf>
    <xf numFmtId="0" fontId="8" fillId="0" borderId="14" xfId="0" applyFont="1" applyBorder="1" applyAlignment="1">
      <alignment vertical="center"/>
    </xf>
    <xf numFmtId="0" fontId="33" fillId="2" borderId="0" xfId="0" applyFont="1" applyFill="1" applyAlignment="1">
      <alignment vertical="center" wrapText="1"/>
    </xf>
    <xf numFmtId="0" fontId="9" fillId="0" borderId="7" xfId="0" applyFont="1" applyBorder="1" applyAlignment="1">
      <alignment horizontal="center" vertical="center"/>
    </xf>
    <xf numFmtId="37" fontId="9" fillId="0" borderId="7" xfId="1" applyNumberFormat="1" applyFont="1" applyFill="1" applyBorder="1"/>
    <xf numFmtId="0" fontId="9" fillId="0" borderId="7" xfId="0" quotePrefix="1" applyFont="1" applyBorder="1"/>
    <xf numFmtId="0" fontId="9" fillId="0" borderId="7" xfId="0" applyFont="1" applyBorder="1"/>
    <xf numFmtId="0" fontId="16" fillId="0" borderId="0" xfId="0" applyFont="1" applyAlignment="1">
      <alignment vertical="center"/>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66" fontId="27" fillId="8" borderId="25" xfId="0" applyNumberFormat="1" applyFont="1" applyFill="1" applyBorder="1" applyAlignment="1">
      <alignment horizontal="center"/>
    </xf>
    <xf numFmtId="0" fontId="27" fillId="8" borderId="19" xfId="0" applyFont="1" applyFill="1" applyBorder="1" applyAlignment="1">
      <alignment horizontal="center"/>
    </xf>
    <xf numFmtId="166" fontId="27" fillId="8" borderId="26" xfId="0" applyNumberFormat="1" applyFont="1" applyFill="1" applyBorder="1" applyAlignment="1">
      <alignment horizontal="center"/>
    </xf>
    <xf numFmtId="166" fontId="27" fillId="8" borderId="27" xfId="0" applyNumberFormat="1" applyFont="1" applyFill="1" applyBorder="1" applyAlignment="1">
      <alignment horizontal="center"/>
    </xf>
    <xf numFmtId="0" fontId="16" fillId="0" borderId="0" xfId="0" applyFont="1"/>
    <xf numFmtId="164" fontId="27" fillId="0" borderId="24" xfId="1" applyNumberFormat="1" applyFont="1" applyFill="1" applyBorder="1"/>
    <xf numFmtId="0" fontId="33" fillId="2" borderId="7" xfId="0" applyFont="1" applyFill="1" applyBorder="1"/>
    <xf numFmtId="0" fontId="27" fillId="2" borderId="0" xfId="0" applyFont="1" applyFill="1" applyAlignment="1">
      <alignment horizontal="center"/>
    </xf>
    <xf numFmtId="0" fontId="33" fillId="2" borderId="0" xfId="0" applyFont="1" applyFill="1" applyAlignment="1">
      <alignment vertical="top"/>
    </xf>
    <xf numFmtId="0" fontId="28" fillId="0" borderId="0" xfId="0" applyFont="1"/>
    <xf numFmtId="0" fontId="16" fillId="5" borderId="23"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 fillId="0" borderId="4" xfId="0" applyFont="1" applyBorder="1" applyAlignment="1">
      <alignment vertical="top" wrapText="1"/>
    </xf>
    <xf numFmtId="0" fontId="2" fillId="0" borderId="19" xfId="0" applyFont="1" applyBorder="1" applyAlignment="1">
      <alignment vertical="top" wrapText="1"/>
    </xf>
    <xf numFmtId="0" fontId="0" fillId="3" borderId="4"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6" borderId="0" xfId="0" applyFill="1" applyAlignment="1">
      <alignment vertical="center"/>
    </xf>
    <xf numFmtId="0" fontId="27" fillId="2" borderId="0" xfId="0" applyFont="1" applyFill="1"/>
    <xf numFmtId="0" fontId="16" fillId="0" borderId="0" xfId="0" applyFont="1" applyAlignment="1">
      <alignment horizontal="right" vertical="top" wrapText="1"/>
    </xf>
    <xf numFmtId="0" fontId="39" fillId="0" borderId="0" xfId="0" applyFont="1"/>
    <xf numFmtId="0" fontId="33" fillId="0" borderId="0" xfId="0" applyFont="1"/>
    <xf numFmtId="0" fontId="28" fillId="0" borderId="0" xfId="0" applyFont="1" applyAlignment="1">
      <alignment horizontal="center" vertical="center" wrapText="1"/>
    </xf>
    <xf numFmtId="0" fontId="12" fillId="0" borderId="4"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165" fontId="16" fillId="0" borderId="4" xfId="0" applyNumberFormat="1" applyFont="1" applyBorder="1" applyAlignment="1" applyProtection="1">
      <alignment vertical="center" wrapText="1"/>
      <protection locked="0"/>
    </xf>
    <xf numFmtId="0" fontId="16" fillId="5" borderId="1" xfId="0" applyFont="1" applyFill="1" applyBorder="1" applyAlignment="1">
      <alignment horizontal="left" vertical="center" wrapText="1"/>
    </xf>
    <xf numFmtId="0" fontId="41" fillId="4" borderId="35" xfId="0" applyFont="1" applyFill="1" applyBorder="1" applyAlignment="1">
      <alignment horizontal="center" vertical="center" wrapText="1"/>
    </xf>
    <xf numFmtId="0" fontId="41" fillId="4" borderId="36" xfId="0" applyFont="1" applyFill="1" applyBorder="1" applyAlignment="1">
      <alignment horizontal="center" vertical="center" wrapText="1"/>
    </xf>
    <xf numFmtId="0" fontId="37" fillId="0" borderId="0" xfId="0" applyFont="1"/>
    <xf numFmtId="0" fontId="42" fillId="0" borderId="0" xfId="0" applyFont="1" applyAlignment="1">
      <alignment vertical="center"/>
    </xf>
    <xf numFmtId="0" fontId="42" fillId="0" borderId="21" xfId="0" applyFont="1" applyBorder="1" applyAlignment="1">
      <alignment horizontal="center" vertical="center" wrapText="1"/>
    </xf>
    <xf numFmtId="0" fontId="42" fillId="0" borderId="22" xfId="0" applyFont="1" applyBorder="1" applyAlignment="1">
      <alignment horizontal="center" vertical="center" wrapText="1"/>
    </xf>
    <xf numFmtId="0" fontId="8" fillId="0" borderId="2" xfId="0" applyFont="1" applyBorder="1" applyAlignment="1" applyProtection="1">
      <alignment vertical="center" wrapText="1"/>
      <protection locked="0"/>
    </xf>
    <xf numFmtId="0" fontId="16" fillId="5" borderId="1" xfId="0" applyFont="1" applyFill="1" applyBorder="1" applyAlignment="1">
      <alignment vertical="center" wrapText="1"/>
    </xf>
    <xf numFmtId="0" fontId="33" fillId="2" borderId="0" xfId="0" applyFont="1" applyFill="1" applyAlignment="1" applyProtection="1">
      <alignment vertical="center"/>
      <protection locked="0"/>
    </xf>
    <xf numFmtId="0" fontId="27" fillId="0" borderId="0" xfId="0" applyFont="1" applyAlignment="1">
      <alignment horizontal="center" vertical="center"/>
    </xf>
    <xf numFmtId="0" fontId="28" fillId="0" borderId="0" xfId="0" quotePrefix="1" applyFont="1" applyAlignment="1">
      <alignment horizontal="left" wrapText="1" indent="2"/>
    </xf>
    <xf numFmtId="0" fontId="28" fillId="0" borderId="0" xfId="0" quotePrefix="1" applyFont="1" applyAlignment="1">
      <alignment horizontal="left" vertical="center"/>
    </xf>
    <xf numFmtId="0" fontId="28" fillId="0" borderId="0" xfId="0" quotePrefix="1" applyFont="1" applyAlignment="1">
      <alignment horizontal="left" vertical="center" wrapText="1"/>
    </xf>
    <xf numFmtId="0" fontId="12" fillId="3" borderId="4"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2" fillId="3" borderId="19"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protection locked="0"/>
    </xf>
    <xf numFmtId="9" fontId="27" fillId="0" borderId="0" xfId="3" applyFont="1" applyFill="1" applyBorder="1" applyAlignment="1" applyProtection="1">
      <alignment horizontal="center" vertical="center"/>
      <protection locked="0"/>
    </xf>
    <xf numFmtId="0" fontId="12" fillId="0" borderId="19"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33" fillId="2" borderId="0" xfId="0" applyFont="1" applyFill="1" applyAlignment="1" applyProtection="1">
      <alignment horizontal="right" vertical="top"/>
      <protection locked="0"/>
    </xf>
    <xf numFmtId="0" fontId="33" fillId="0" borderId="0" xfId="0" applyFont="1" applyAlignment="1" applyProtection="1">
      <alignment horizontal="right" vertical="top"/>
      <protection locked="0"/>
    </xf>
    <xf numFmtId="0" fontId="28" fillId="0" borderId="0" xfId="0" applyFont="1" applyAlignment="1">
      <alignment vertical="center" wrapText="1"/>
    </xf>
    <xf numFmtId="0" fontId="0" fillId="2" borderId="7" xfId="0" applyFill="1" applyBorder="1" applyAlignment="1">
      <alignment vertical="center"/>
    </xf>
    <xf numFmtId="0" fontId="16" fillId="5" borderId="23" xfId="0" applyFont="1" applyFill="1" applyBorder="1" applyAlignment="1">
      <alignment horizontal="center" vertical="center"/>
    </xf>
    <xf numFmtId="0" fontId="48" fillId="5" borderId="24" xfId="0" applyFont="1" applyFill="1" applyBorder="1" applyAlignment="1">
      <alignment horizontal="center" vertical="center" wrapText="1"/>
    </xf>
    <xf numFmtId="0" fontId="16" fillId="0" borderId="0" xfId="0" applyFont="1" applyAlignment="1">
      <alignment horizontal="right" vertical="center"/>
    </xf>
    <xf numFmtId="9" fontId="27" fillId="0" borderId="19" xfId="0" applyNumberFormat="1" applyFont="1" applyBorder="1" applyAlignment="1" applyProtection="1">
      <alignment horizontal="center" vertical="center"/>
      <protection locked="0"/>
    </xf>
    <xf numFmtId="9" fontId="27" fillId="0" borderId="4" xfId="0" applyNumberFormat="1" applyFont="1" applyBorder="1" applyAlignment="1" applyProtection="1">
      <alignment horizontal="center" vertical="center"/>
      <protection locked="0"/>
    </xf>
    <xf numFmtId="44" fontId="27" fillId="0" borderId="4" xfId="1" applyFont="1" applyFill="1" applyBorder="1" applyAlignment="1">
      <alignment vertical="center"/>
    </xf>
    <xf numFmtId="0" fontId="0" fillId="5" borderId="4" xfId="0" applyFill="1" applyBorder="1" applyAlignment="1">
      <alignment vertical="center" wrapText="1"/>
    </xf>
    <xf numFmtId="0" fontId="27" fillId="5" borderId="4" xfId="0" applyFont="1" applyFill="1" applyBorder="1" applyAlignment="1">
      <alignment vertical="center" wrapText="1"/>
    </xf>
    <xf numFmtId="0" fontId="16" fillId="5" borderId="4" xfId="0" applyFont="1" applyFill="1" applyBorder="1" applyAlignment="1">
      <alignment vertical="center" wrapText="1"/>
    </xf>
    <xf numFmtId="44" fontId="27" fillId="0" borderId="4" xfId="1" applyFont="1" applyBorder="1" applyAlignment="1" applyProtection="1">
      <alignment vertical="center"/>
      <protection locked="0"/>
    </xf>
    <xf numFmtId="44" fontId="27" fillId="0" borderId="4" xfId="1" applyFont="1" applyBorder="1" applyAlignment="1">
      <alignment vertical="center"/>
    </xf>
    <xf numFmtId="10" fontId="27" fillId="0" borderId="4" xfId="0" applyNumberFormat="1" applyFont="1" applyBorder="1" applyAlignment="1">
      <alignment vertical="center"/>
    </xf>
    <xf numFmtId="44" fontId="27" fillId="3" borderId="4" xfId="1" applyFont="1" applyFill="1" applyBorder="1" applyAlignment="1">
      <alignment horizontal="right" vertical="center"/>
    </xf>
    <xf numFmtId="0" fontId="33" fillId="0" borderId="0" xfId="0" applyFont="1" applyAlignment="1">
      <alignment horizontal="right" vertical="top"/>
    </xf>
    <xf numFmtId="0" fontId="6" fillId="5" borderId="24" xfId="0" applyFont="1" applyFill="1" applyBorder="1" applyAlignment="1">
      <alignment horizontal="center" vertical="center" wrapText="1"/>
    </xf>
    <xf numFmtId="9" fontId="27" fillId="2" borderId="19" xfId="0" applyNumberFormat="1" applyFont="1" applyFill="1" applyBorder="1" applyAlignment="1" applyProtection="1">
      <alignment horizontal="center" vertical="center"/>
      <protection locked="0"/>
    </xf>
    <xf numFmtId="9" fontId="27" fillId="2" borderId="4" xfId="0" applyNumberFormat="1" applyFont="1" applyFill="1" applyBorder="1" applyAlignment="1" applyProtection="1">
      <alignment horizontal="center" vertical="center"/>
      <protection locked="0"/>
    </xf>
    <xf numFmtId="9" fontId="27" fillId="0" borderId="4" xfId="3" applyFont="1" applyBorder="1" applyAlignment="1">
      <alignment vertical="center"/>
    </xf>
    <xf numFmtId="0" fontId="33" fillId="2" borderId="0" xfId="0" applyFont="1" applyFill="1" applyAlignment="1" applyProtection="1">
      <alignment horizontal="center" vertical="top"/>
      <protection locked="0"/>
    </xf>
    <xf numFmtId="0" fontId="33" fillId="0" borderId="0" xfId="0" applyFont="1" applyAlignment="1" applyProtection="1">
      <alignment horizontal="center" vertical="top"/>
      <protection locked="0"/>
    </xf>
    <xf numFmtId="0" fontId="33" fillId="2" borderId="0" xfId="0" applyFont="1" applyFill="1" applyAlignment="1">
      <alignment vertical="top" wrapText="1"/>
    </xf>
    <xf numFmtId="0" fontId="33" fillId="0" borderId="0" xfId="0" applyFont="1" applyAlignment="1">
      <alignment vertical="top" wrapText="1"/>
    </xf>
    <xf numFmtId="0" fontId="33" fillId="0" borderId="0" xfId="0" applyFont="1" applyAlignment="1">
      <alignment vertical="center" wrapText="1"/>
    </xf>
    <xf numFmtId="0" fontId="33" fillId="0" borderId="0" xfId="0" applyFont="1" applyAlignment="1" applyProtection="1">
      <alignment vertical="top" wrapText="1"/>
      <protection locked="0"/>
    </xf>
    <xf numFmtId="0" fontId="0" fillId="2" borderId="7" xfId="0" applyFill="1" applyBorder="1" applyAlignment="1">
      <alignment horizontal="center" vertical="center"/>
    </xf>
    <xf numFmtId="0" fontId="45" fillId="0" borderId="0" xfId="0" applyFont="1" applyAlignment="1">
      <alignment vertical="center"/>
    </xf>
    <xf numFmtId="0" fontId="28" fillId="0" borderId="0" xfId="0" quotePrefix="1" applyFont="1" applyAlignment="1">
      <alignment vertical="center"/>
    </xf>
    <xf numFmtId="0" fontId="33" fillId="0" borderId="0" xfId="0" applyFont="1" applyAlignment="1">
      <alignment horizontal="left" vertical="center" wrapText="1"/>
    </xf>
    <xf numFmtId="0" fontId="33" fillId="0" borderId="0" xfId="0" applyFont="1" applyAlignment="1">
      <alignment horizontal="left" vertical="top" wrapText="1"/>
    </xf>
    <xf numFmtId="0" fontId="33" fillId="0" borderId="0" xfId="0" applyFont="1" applyAlignment="1" applyProtection="1">
      <alignment horizontal="left" vertical="top" wrapText="1"/>
      <protection locked="0"/>
    </xf>
    <xf numFmtId="0" fontId="33" fillId="2" borderId="0" xfId="0" applyFont="1" applyFill="1" applyAlignment="1">
      <alignment horizontal="left" vertical="center" wrapText="1"/>
    </xf>
    <xf numFmtId="0" fontId="24" fillId="0" borderId="0" xfId="0" applyFont="1" applyAlignment="1">
      <alignment horizontal="center" vertical="center" wrapText="1"/>
    </xf>
    <xf numFmtId="44" fontId="16" fillId="0" borderId="0" xfId="1" applyFont="1" applyFill="1" applyBorder="1" applyAlignment="1" applyProtection="1">
      <alignment horizontal="center" vertical="center"/>
      <protection locked="0"/>
    </xf>
    <xf numFmtId="0" fontId="0" fillId="2" borderId="0" xfId="0" applyFill="1" applyAlignment="1">
      <alignment horizontal="left" vertical="center"/>
    </xf>
    <xf numFmtId="0" fontId="27" fillId="0" borderId="0" xfId="0" applyFont="1" applyAlignment="1">
      <alignment horizontal="right" vertical="center"/>
    </xf>
    <xf numFmtId="0" fontId="37" fillId="0" borderId="0" xfId="0" applyFont="1" applyAlignment="1">
      <alignment horizontal="right" vertical="center"/>
    </xf>
    <xf numFmtId="0" fontId="24" fillId="0" borderId="0" xfId="0" applyFont="1" applyAlignment="1">
      <alignment horizontal="right" vertical="center"/>
    </xf>
    <xf numFmtId="0" fontId="28" fillId="0" borderId="0" xfId="0" quotePrefix="1" applyFont="1" applyAlignment="1">
      <alignment horizontal="left"/>
    </xf>
    <xf numFmtId="0" fontId="0" fillId="0" borderId="0" xfId="0" applyAlignment="1">
      <alignment horizontal="left" vertical="center"/>
    </xf>
    <xf numFmtId="0" fontId="27" fillId="0" borderId="3" xfId="0" applyFont="1" applyBorder="1" applyAlignment="1">
      <alignment horizontal="right" vertical="center"/>
    </xf>
    <xf numFmtId="0" fontId="24" fillId="0" borderId="3" xfId="0" applyFont="1" applyBorder="1" applyAlignment="1">
      <alignment horizontal="right" vertical="center"/>
    </xf>
    <xf numFmtId="0" fontId="24" fillId="0" borderId="0" xfId="0" applyFont="1" applyAlignment="1">
      <alignment vertical="center" wrapText="1"/>
    </xf>
    <xf numFmtId="44" fontId="27" fillId="3" borderId="4" xfId="1" applyFont="1" applyFill="1" applyBorder="1" applyAlignment="1" applyProtection="1">
      <alignment horizontal="center" vertical="center"/>
      <protection locked="0"/>
    </xf>
    <xf numFmtId="9" fontId="27" fillId="0" borderId="4" xfId="3" applyFont="1" applyFill="1" applyBorder="1" applyAlignment="1" applyProtection="1">
      <alignment horizontal="center" vertical="center"/>
      <protection locked="0"/>
    </xf>
    <xf numFmtId="44" fontId="16" fillId="0" borderId="4" xfId="1" applyFont="1" applyFill="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10" fillId="0" borderId="7" xfId="0" applyFont="1" applyBorder="1" applyAlignment="1">
      <alignment horizontal="center" vertical="center"/>
    </xf>
    <xf numFmtId="0" fontId="0" fillId="0" borderId="7" xfId="0" applyBorder="1" applyAlignment="1" applyProtection="1">
      <alignment horizontal="center" vertical="center"/>
      <protection locked="0"/>
    </xf>
    <xf numFmtId="0" fontId="33" fillId="2" borderId="7" xfId="0" applyFont="1" applyFill="1" applyBorder="1" applyAlignment="1">
      <alignment horizontal="left" vertical="center" wrapText="1"/>
    </xf>
    <xf numFmtId="0" fontId="27" fillId="2" borderId="0" xfId="0" applyFont="1" applyFill="1" applyAlignment="1">
      <alignment horizontal="right" vertical="center"/>
    </xf>
    <xf numFmtId="0" fontId="16" fillId="2" borderId="0" xfId="0" applyFont="1" applyFill="1" applyAlignment="1">
      <alignment vertical="center" wrapText="1"/>
    </xf>
    <xf numFmtId="0" fontId="24" fillId="2" borderId="0" xfId="0" applyFont="1" applyFill="1" applyAlignment="1">
      <alignment vertical="center" wrapText="1"/>
    </xf>
    <xf numFmtId="0" fontId="33" fillId="0" borderId="0" xfId="0" applyFont="1" applyAlignment="1">
      <alignment vertical="center"/>
    </xf>
    <xf numFmtId="0" fontId="27" fillId="0" borderId="3" xfId="0" applyFont="1" applyBorder="1" applyAlignment="1">
      <alignment horizontal="center" vertical="top" wrapText="1"/>
    </xf>
    <xf numFmtId="0" fontId="0" fillId="0" borderId="15" xfId="0" applyBorder="1"/>
    <xf numFmtId="0" fontId="33" fillId="0" borderId="0" xfId="0" applyFont="1" applyAlignment="1">
      <alignment horizontal="left" vertical="center"/>
    </xf>
    <xf numFmtId="0" fontId="28" fillId="2" borderId="0" xfId="0" applyFont="1" applyFill="1" applyAlignment="1">
      <alignment horizontal="left" vertical="center" wrapText="1"/>
    </xf>
    <xf numFmtId="0" fontId="9" fillId="0" borderId="0" xfId="0" applyFont="1" applyAlignment="1">
      <alignment horizontal="left" vertical="center"/>
    </xf>
    <xf numFmtId="0" fontId="0" fillId="0" borderId="4" xfId="0" applyBorder="1" applyAlignment="1">
      <alignment vertical="center"/>
    </xf>
    <xf numFmtId="0" fontId="6" fillId="0" borderId="0" xfId="0" applyFont="1" applyAlignment="1">
      <alignment horizontal="right" vertical="center"/>
    </xf>
    <xf numFmtId="164" fontId="1" fillId="3" borderId="4" xfId="1" applyNumberFormat="1" applyFont="1" applyFill="1" applyBorder="1" applyAlignment="1">
      <alignment vertical="center"/>
    </xf>
    <xf numFmtId="0" fontId="32" fillId="0" borderId="0" xfId="0" applyFont="1" applyAlignment="1">
      <alignment horizontal="center" vertical="center"/>
    </xf>
    <xf numFmtId="44" fontId="27" fillId="2" borderId="0" xfId="1" applyFont="1" applyFill="1" applyBorder="1" applyAlignment="1">
      <alignment vertical="center"/>
    </xf>
    <xf numFmtId="0" fontId="16" fillId="2" borderId="4" xfId="0" applyFont="1" applyFill="1" applyBorder="1" applyAlignment="1">
      <alignment horizontal="center" vertical="center" wrapText="1"/>
    </xf>
    <xf numFmtId="0" fontId="16" fillId="0" borderId="19" xfId="0" applyFont="1" applyBorder="1" applyAlignment="1">
      <alignment horizontal="center" vertical="center"/>
    </xf>
    <xf numFmtId="0" fontId="16" fillId="2" borderId="19" xfId="0" applyFont="1" applyFill="1" applyBorder="1" applyAlignment="1">
      <alignment horizontal="center" vertical="center"/>
    </xf>
    <xf numFmtId="0" fontId="16" fillId="2" borderId="4" xfId="0" applyFont="1" applyFill="1" applyBorder="1" applyAlignment="1">
      <alignment horizontal="center" vertical="center"/>
    </xf>
    <xf numFmtId="44" fontId="27" fillId="3" borderId="4" xfId="1" applyFont="1" applyFill="1" applyBorder="1" applyAlignment="1">
      <alignment horizontal="center" vertical="center"/>
    </xf>
    <xf numFmtId="166" fontId="0" fillId="3" borderId="4" xfId="0" applyNumberFormat="1" applyFill="1" applyBorder="1" applyAlignment="1">
      <alignment horizontal="center" vertical="center"/>
    </xf>
    <xf numFmtId="166" fontId="0" fillId="3" borderId="18" xfId="0" applyNumberFormat="1" applyFill="1" applyBorder="1" applyAlignment="1">
      <alignment horizontal="center" vertical="center"/>
    </xf>
    <xf numFmtId="164" fontId="0" fillId="2" borderId="0" xfId="0" applyNumberFormat="1" applyFill="1" applyAlignment="1">
      <alignment horizontal="center" vertical="center"/>
    </xf>
    <xf numFmtId="0" fontId="36" fillId="2" borderId="0" xfId="0" applyFont="1" applyFill="1" applyAlignment="1">
      <alignment horizontal="left" vertical="center"/>
    </xf>
    <xf numFmtId="0" fontId="27" fillId="3" borderId="4" xfId="0" applyFont="1" applyFill="1" applyBorder="1" applyAlignment="1">
      <alignment horizontal="center"/>
    </xf>
    <xf numFmtId="166" fontId="27" fillId="3" borderId="4" xfId="0" applyNumberFormat="1" applyFont="1" applyFill="1" applyBorder="1" applyAlignment="1">
      <alignment horizontal="center" vertical="center"/>
    </xf>
    <xf numFmtId="164" fontId="27" fillId="3" borderId="4" xfId="1" applyNumberFormat="1" applyFont="1" applyFill="1" applyBorder="1" applyAlignment="1">
      <alignment vertical="center"/>
    </xf>
    <xf numFmtId="164" fontId="27" fillId="2" borderId="4" xfId="1" applyNumberFormat="1" applyFont="1" applyFill="1" applyBorder="1" applyAlignment="1">
      <alignment vertical="center"/>
    </xf>
    <xf numFmtId="164" fontId="24" fillId="2" borderId="1" xfId="1" applyNumberFormat="1" applyFont="1" applyFill="1" applyBorder="1" applyAlignment="1">
      <alignment vertical="center"/>
    </xf>
    <xf numFmtId="164" fontId="27" fillId="8" borderId="19" xfId="1" applyNumberFormat="1" applyFont="1" applyFill="1" applyBorder="1" applyAlignment="1">
      <alignment horizontal="left"/>
    </xf>
    <xf numFmtId="164" fontId="27" fillId="8" borderId="4" xfId="1" applyNumberFormat="1" applyFont="1" applyFill="1" applyBorder="1" applyAlignment="1">
      <alignment horizontal="left"/>
    </xf>
    <xf numFmtId="164" fontId="27" fillId="8" borderId="28" xfId="1" applyNumberFormat="1" applyFont="1" applyFill="1" applyBorder="1" applyAlignment="1">
      <alignment horizontal="left"/>
    </xf>
    <xf numFmtId="0" fontId="2" fillId="2" borderId="0" xfId="0" applyFont="1" applyFill="1" applyAlignment="1" applyProtection="1">
      <alignment vertical="top"/>
      <protection locked="0"/>
    </xf>
    <xf numFmtId="0" fontId="8" fillId="2" borderId="0" xfId="0" applyFont="1" applyFill="1" applyAlignment="1">
      <alignment horizontal="center" vertical="top"/>
    </xf>
    <xf numFmtId="0" fontId="0" fillId="2" borderId="0" xfId="0" applyFill="1" applyAlignment="1" applyProtection="1">
      <alignment vertical="top"/>
      <protection locked="0"/>
    </xf>
    <xf numFmtId="0" fontId="0" fillId="0" borderId="0" xfId="0" applyAlignment="1" applyProtection="1">
      <alignment vertical="top"/>
      <protection locked="0"/>
    </xf>
    <xf numFmtId="0" fontId="28" fillId="0" borderId="0" xfId="0" applyFont="1" applyAlignment="1">
      <alignment vertical="top"/>
    </xf>
    <xf numFmtId="166" fontId="27" fillId="3" borderId="24" xfId="0" applyNumberFormat="1" applyFont="1" applyFill="1" applyBorder="1" applyAlignment="1">
      <alignment horizontal="center" vertical="center" wrapText="1"/>
    </xf>
    <xf numFmtId="0" fontId="0" fillId="0" borderId="4" xfId="0" applyBorder="1" applyAlignment="1">
      <alignment vertical="top" wrapText="1"/>
    </xf>
    <xf numFmtId="0" fontId="2" fillId="0" borderId="18" xfId="0" applyFont="1" applyBorder="1" applyAlignment="1">
      <alignment vertical="top" wrapText="1"/>
    </xf>
    <xf numFmtId="0" fontId="0" fillId="0" borderId="19" xfId="0" applyBorder="1" applyAlignment="1">
      <alignment horizontal="left" vertical="top" wrapText="1" indent="1"/>
    </xf>
    <xf numFmtId="0" fontId="0" fillId="0" borderId="4" xfId="0" applyBorder="1" applyAlignment="1">
      <alignment vertical="center" wrapText="1"/>
    </xf>
    <xf numFmtId="0" fontId="2" fillId="0" borderId="4" xfId="0" applyFont="1" applyBorder="1" applyAlignment="1">
      <alignment vertical="center" wrapText="1"/>
    </xf>
    <xf numFmtId="0" fontId="0" fillId="3" borderId="37" xfId="0" applyFill="1" applyBorder="1" applyAlignment="1">
      <alignment horizontal="center" vertical="center" wrapText="1"/>
    </xf>
    <xf numFmtId="166" fontId="27" fillId="3" borderId="4" xfId="0" applyNumberFormat="1" applyFont="1" applyFill="1" applyBorder="1" applyAlignment="1" applyProtection="1">
      <alignment horizontal="center" vertical="center"/>
      <protection locked="0"/>
    </xf>
    <xf numFmtId="164" fontId="27" fillId="3" borderId="4" xfId="1" applyNumberFormat="1" applyFont="1" applyFill="1" applyBorder="1" applyAlignment="1" applyProtection="1">
      <alignment vertical="center"/>
      <protection locked="0"/>
    </xf>
    <xf numFmtId="164" fontId="27" fillId="0" borderId="4" xfId="1" applyNumberFormat="1" applyFont="1" applyFill="1" applyBorder="1" applyAlignment="1">
      <alignment vertical="center"/>
    </xf>
    <xf numFmtId="0" fontId="0" fillId="0" borderId="19" xfId="0" applyBorder="1" applyAlignment="1">
      <alignment horizontal="left" vertical="top" wrapText="1"/>
    </xf>
    <xf numFmtId="0" fontId="0" fillId="0" borderId="4" xfId="0" applyBorder="1" applyAlignment="1">
      <alignment horizontal="left" vertical="center" wrapText="1"/>
    </xf>
    <xf numFmtId="0" fontId="0" fillId="0" borderId="4" xfId="0" applyBorder="1" applyAlignment="1">
      <alignment horizontal="left" vertical="top" wrapText="1"/>
    </xf>
    <xf numFmtId="0" fontId="2" fillId="0" borderId="3" xfId="0" applyFont="1" applyBorder="1" applyAlignment="1">
      <alignment horizontal="left" vertical="center" wrapText="1"/>
    </xf>
    <xf numFmtId="164" fontId="2" fillId="0" borderId="4" xfId="1" applyNumberFormat="1" applyFont="1" applyFill="1" applyBorder="1" applyAlignment="1" applyProtection="1">
      <alignment horizontal="left" vertical="center" wrapText="1"/>
      <protection locked="0"/>
    </xf>
    <xf numFmtId="0" fontId="28" fillId="2" borderId="0" xfId="0" applyFont="1" applyFill="1" applyAlignment="1">
      <alignment horizontal="left" vertical="center"/>
    </xf>
    <xf numFmtId="164" fontId="27" fillId="0" borderId="4" xfId="1" applyNumberFormat="1" applyFont="1" applyBorder="1" applyAlignment="1" applyProtection="1">
      <alignment horizontal="right" vertical="center"/>
      <protection locked="0"/>
    </xf>
    <xf numFmtId="164" fontId="27" fillId="0" borderId="4" xfId="1" applyNumberFormat="1" applyFont="1" applyBorder="1" applyAlignment="1">
      <alignment horizontal="right" vertical="center"/>
    </xf>
    <xf numFmtId="0" fontId="27" fillId="0" borderId="0" xfId="0" applyFont="1" applyAlignment="1">
      <alignment vertical="top" wrapText="1"/>
    </xf>
    <xf numFmtId="0" fontId="27" fillId="0" borderId="0" xfId="0" applyFont="1" applyAlignment="1">
      <alignment horizontal="center" vertical="top" wrapText="1"/>
    </xf>
    <xf numFmtId="0" fontId="27" fillId="0" borderId="11" xfId="0" applyFont="1" applyBorder="1" applyAlignment="1">
      <alignment vertical="center"/>
    </xf>
    <xf numFmtId="0" fontId="54" fillId="0" borderId="7" xfId="0" applyFont="1" applyBorder="1" applyAlignment="1">
      <alignment horizontal="left" vertical="center" wrapText="1"/>
    </xf>
    <xf numFmtId="0" fontId="54" fillId="0" borderId="0" xfId="0" applyFont="1" applyAlignment="1">
      <alignment horizontal="left" vertical="center" wrapText="1"/>
    </xf>
    <xf numFmtId="0" fontId="0" fillId="0" borderId="7" xfId="0" applyBorder="1" applyAlignment="1">
      <alignment vertical="center"/>
    </xf>
    <xf numFmtId="166" fontId="0" fillId="0" borderId="7" xfId="0" applyNumberFormat="1" applyBorder="1" applyAlignment="1">
      <alignment horizontal="center" vertical="center"/>
    </xf>
    <xf numFmtId="3" fontId="0" fillId="0" borderId="7" xfId="1" applyNumberFormat="1" applyFont="1" applyFill="1" applyBorder="1" applyAlignment="1">
      <alignment horizontal="right" vertical="center"/>
    </xf>
    <xf numFmtId="6" fontId="27" fillId="8" borderId="48" xfId="0" applyNumberFormat="1" applyFont="1" applyFill="1" applyBorder="1"/>
    <xf numFmtId="6" fontId="27" fillId="8" borderId="49" xfId="0" applyNumberFormat="1" applyFont="1" applyFill="1" applyBorder="1"/>
    <xf numFmtId="6" fontId="27" fillId="8" borderId="50" xfId="0" applyNumberFormat="1" applyFont="1" applyFill="1" applyBorder="1"/>
    <xf numFmtId="0" fontId="29" fillId="7" borderId="51" xfId="0" applyFont="1" applyFill="1" applyBorder="1" applyAlignment="1">
      <alignment horizontal="center" vertical="center" wrapText="1"/>
    </xf>
    <xf numFmtId="0" fontId="29" fillId="7" borderId="0" xfId="0" applyFont="1" applyFill="1" applyAlignment="1">
      <alignment horizontal="center" vertical="center" wrapText="1"/>
    </xf>
    <xf numFmtId="0" fontId="29" fillId="7" borderId="52" xfId="0" applyFont="1" applyFill="1" applyBorder="1" applyAlignment="1">
      <alignment horizontal="center" vertical="center" wrapText="1"/>
    </xf>
    <xf numFmtId="0" fontId="2" fillId="0" borderId="4" xfId="0" applyFont="1" applyBorder="1" applyAlignment="1">
      <alignment horizontal="left" vertical="top" wrapText="1" indent="1"/>
    </xf>
    <xf numFmtId="0" fontId="0" fillId="11" borderId="4" xfId="0" applyFill="1" applyBorder="1" applyAlignment="1" applyProtection="1">
      <alignment horizontal="center" vertical="center" wrapText="1"/>
      <protection locked="0"/>
    </xf>
    <xf numFmtId="0" fontId="36" fillId="7" borderId="0" xfId="0" applyFont="1" applyFill="1" applyAlignment="1">
      <alignment vertical="center" wrapText="1"/>
    </xf>
    <xf numFmtId="0" fontId="36" fillId="7" borderId="52" xfId="0" applyFont="1" applyFill="1" applyBorder="1" applyAlignment="1">
      <alignment vertical="center" wrapText="1"/>
    </xf>
    <xf numFmtId="0" fontId="24" fillId="7" borderId="51" xfId="0" quotePrefix="1" applyFont="1" applyFill="1" applyBorder="1" applyAlignment="1">
      <alignment horizontal="left" vertical="center"/>
    </xf>
    <xf numFmtId="0" fontId="24" fillId="7" borderId="0" xfId="0" quotePrefix="1" applyFont="1" applyFill="1" applyAlignment="1">
      <alignment horizontal="left" vertical="center"/>
    </xf>
    <xf numFmtId="0" fontId="33" fillId="2" borderId="0" xfId="0" applyFont="1" applyFill="1" applyAlignment="1">
      <alignment horizontal="left" vertical="center"/>
    </xf>
    <xf numFmtId="0" fontId="47" fillId="0" borderId="0" xfId="2" applyFont="1" applyFill="1" applyAlignment="1" applyProtection="1">
      <alignment horizontal="left" vertical="center"/>
    </xf>
    <xf numFmtId="0" fontId="57" fillId="2" borderId="0" xfId="0" applyFont="1" applyFill="1" applyAlignment="1" applyProtection="1">
      <alignment vertical="center"/>
      <protection locked="0"/>
    </xf>
    <xf numFmtId="0" fontId="59" fillId="0" borderId="4" xfId="0" applyFont="1" applyBorder="1" applyAlignment="1" applyProtection="1">
      <alignment horizontal="center" vertical="center" wrapText="1"/>
      <protection locked="0"/>
    </xf>
    <xf numFmtId="0" fontId="58" fillId="3" borderId="37" xfId="0" applyFont="1" applyFill="1" applyBorder="1" applyAlignment="1">
      <alignment horizontal="center" vertical="center" wrapText="1"/>
    </xf>
    <xf numFmtId="0" fontId="58" fillId="0" borderId="0" xfId="0" applyFont="1" applyAlignment="1" applyProtection="1">
      <alignment vertical="center"/>
      <protection locked="0"/>
    </xf>
    <xf numFmtId="0" fontId="3" fillId="0" borderId="0" xfId="2" applyFill="1" applyBorder="1" applyAlignment="1" applyProtection="1">
      <alignment vertical="top"/>
    </xf>
    <xf numFmtId="0" fontId="3" fillId="0" borderId="0" xfId="2" applyFill="1" applyBorder="1" applyAlignment="1" applyProtection="1">
      <alignment horizontal="left" vertical="top"/>
    </xf>
    <xf numFmtId="0" fontId="28" fillId="0" borderId="0" xfId="0" applyFont="1" applyAlignment="1">
      <alignment horizontal="left" vertical="center"/>
    </xf>
    <xf numFmtId="0" fontId="60" fillId="0" borderId="0" xfId="2" applyFont="1" applyAlignment="1" applyProtection="1">
      <alignment horizontal="left" vertical="center"/>
    </xf>
    <xf numFmtId="0" fontId="28" fillId="0" borderId="0" xfId="2" applyFont="1" applyFill="1" applyAlignment="1" applyProtection="1">
      <alignment horizontal="left" vertical="center"/>
    </xf>
    <xf numFmtId="0" fontId="0" fillId="0" borderId="4" xfId="0" applyBorder="1" applyAlignment="1">
      <alignment horizontal="left" vertical="center" wrapText="1" indent="1"/>
    </xf>
    <xf numFmtId="0" fontId="16" fillId="9" borderId="8" xfId="0" applyFont="1" applyFill="1" applyBorder="1" applyAlignment="1">
      <alignment horizontal="center" vertical="center"/>
    </xf>
    <xf numFmtId="0" fontId="16" fillId="9" borderId="17" xfId="0" applyFont="1" applyFill="1" applyBorder="1" applyAlignment="1">
      <alignment horizontal="center" vertical="center"/>
    </xf>
    <xf numFmtId="0" fontId="16" fillId="9" borderId="2" xfId="0" applyFont="1" applyFill="1" applyBorder="1" applyAlignment="1">
      <alignment horizontal="center" vertical="center"/>
    </xf>
    <xf numFmtId="0" fontId="27" fillId="7" borderId="41" xfId="0" applyFont="1" applyFill="1" applyBorder="1" applyAlignment="1">
      <alignment horizontal="center" vertical="center" wrapText="1"/>
    </xf>
    <xf numFmtId="0" fontId="27" fillId="7" borderId="42" xfId="0" applyFont="1" applyFill="1" applyBorder="1" applyAlignment="1">
      <alignment horizontal="center" vertical="center" wrapText="1"/>
    </xf>
    <xf numFmtId="0" fontId="27" fillId="7" borderId="43" xfId="0" applyFont="1" applyFill="1" applyBorder="1" applyAlignment="1">
      <alignment horizontal="center" vertical="center" wrapText="1"/>
    </xf>
    <xf numFmtId="0" fontId="27" fillId="3" borderId="5" xfId="0" applyFont="1" applyFill="1" applyBorder="1" applyAlignment="1" applyProtection="1">
      <alignment horizontal="left" vertical="center"/>
      <protection locked="0"/>
    </xf>
    <xf numFmtId="0" fontId="27" fillId="3" borderId="6" xfId="0" applyFont="1" applyFill="1" applyBorder="1" applyAlignment="1" applyProtection="1">
      <alignment horizontal="left" vertical="center"/>
      <protection locked="0"/>
    </xf>
    <xf numFmtId="0" fontId="27" fillId="3" borderId="37" xfId="0" applyFont="1" applyFill="1" applyBorder="1" applyAlignment="1" applyProtection="1">
      <alignment horizontal="left" vertic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16" fillId="6" borderId="37" xfId="0" applyFont="1" applyFill="1" applyBorder="1" applyAlignment="1">
      <alignment horizontal="center"/>
    </xf>
    <xf numFmtId="0" fontId="28" fillId="0" borderId="0" xfId="0" applyFont="1" applyAlignment="1">
      <alignment horizontal="left" vertical="center" wrapText="1"/>
    </xf>
    <xf numFmtId="0" fontId="29" fillId="7" borderId="38" xfId="0" applyFont="1" applyFill="1" applyBorder="1" applyAlignment="1">
      <alignment horizontal="center" vertical="center" wrapText="1"/>
    </xf>
    <xf numFmtId="0" fontId="29" fillId="7" borderId="39" xfId="0" applyFont="1" applyFill="1" applyBorder="1" applyAlignment="1">
      <alignment horizontal="center" vertical="center" wrapText="1"/>
    </xf>
    <xf numFmtId="0" fontId="29" fillId="7" borderId="40" xfId="0" applyFont="1" applyFill="1" applyBorder="1" applyAlignment="1">
      <alignment horizontal="center" vertical="center" wrapText="1"/>
    </xf>
    <xf numFmtId="0" fontId="36" fillId="7" borderId="51" xfId="0" applyFont="1" applyFill="1" applyBorder="1" applyAlignment="1">
      <alignment horizontal="left" vertical="center" wrapText="1"/>
    </xf>
    <xf numFmtId="0" fontId="36" fillId="7" borderId="0" xfId="0" applyFont="1" applyFill="1" applyAlignment="1">
      <alignment horizontal="left" vertical="center" wrapText="1"/>
    </xf>
    <xf numFmtId="0" fontId="36" fillId="7" borderId="52" xfId="0" applyFont="1" applyFill="1" applyBorder="1" applyAlignment="1">
      <alignment horizontal="left" vertical="center" wrapText="1"/>
    </xf>
    <xf numFmtId="0" fontId="36" fillId="7" borderId="51" xfId="0" quotePrefix="1" applyFont="1" applyFill="1" applyBorder="1" applyAlignment="1">
      <alignment horizontal="left" vertical="center" wrapText="1"/>
    </xf>
    <xf numFmtId="0" fontId="24" fillId="7" borderId="51" xfId="0" quotePrefix="1" applyFont="1" applyFill="1" applyBorder="1" applyAlignment="1">
      <alignment horizontal="left" vertical="center"/>
    </xf>
    <xf numFmtId="0" fontId="24" fillId="7" borderId="0" xfId="0" quotePrefix="1" applyFont="1" applyFill="1" applyAlignment="1">
      <alignment horizontal="left" vertical="center"/>
    </xf>
    <xf numFmtId="0" fontId="56" fillId="7" borderId="7" xfId="0" applyFont="1" applyFill="1" applyBorder="1" applyAlignment="1">
      <alignment horizontal="left" vertical="center" wrapText="1"/>
    </xf>
    <xf numFmtId="0" fontId="36" fillId="7" borderId="7" xfId="0" applyFont="1" applyFill="1" applyBorder="1" applyAlignment="1">
      <alignment horizontal="center" vertical="center" wrapText="1"/>
    </xf>
    <xf numFmtId="0" fontId="28" fillId="0" borderId="0" xfId="0" applyFont="1" applyAlignment="1">
      <alignment horizontal="center" vertical="center" wrapText="1"/>
    </xf>
    <xf numFmtId="0" fontId="10" fillId="2" borderId="0" xfId="0" applyFont="1" applyFill="1" applyAlignment="1">
      <alignment horizontal="center" vertical="center"/>
    </xf>
    <xf numFmtId="0" fontId="27" fillId="2" borderId="0" xfId="0" applyFont="1" applyFill="1" applyAlignment="1">
      <alignment horizontal="center" vertical="center"/>
    </xf>
    <xf numFmtId="0" fontId="27" fillId="5" borderId="5"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16" fillId="0" borderId="0" xfId="0" applyFont="1" applyAlignment="1">
      <alignment horizontal="center" vertical="center"/>
    </xf>
    <xf numFmtId="164" fontId="36" fillId="2" borderId="4" xfId="0" applyNumberFormat="1" applyFont="1" applyFill="1" applyBorder="1" applyAlignment="1">
      <alignment horizontal="left" vertical="center" wrapText="1"/>
    </xf>
    <xf numFmtId="164" fontId="36" fillId="2" borderId="4" xfId="1" applyNumberFormat="1" applyFont="1" applyFill="1" applyBorder="1" applyAlignment="1">
      <alignment horizontal="left" vertical="center" wrapText="1"/>
    </xf>
    <xf numFmtId="0" fontId="16" fillId="0" borderId="0" xfId="0" applyFont="1" applyAlignment="1">
      <alignment horizontal="left" vertical="center"/>
    </xf>
    <xf numFmtId="6" fontId="27" fillId="0" borderId="4" xfId="0" applyNumberFormat="1" applyFont="1" applyBorder="1" applyAlignment="1">
      <alignment horizontal="center" vertical="center"/>
    </xf>
    <xf numFmtId="6" fontId="27" fillId="0" borderId="20" xfId="0" applyNumberFormat="1"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6" fontId="27" fillId="0" borderId="28" xfId="0" applyNumberFormat="1" applyFont="1" applyBorder="1" applyAlignment="1">
      <alignment horizontal="center" vertical="center"/>
    </xf>
    <xf numFmtId="6" fontId="27" fillId="0" borderId="29" xfId="0" applyNumberFormat="1" applyFont="1" applyBorder="1" applyAlignment="1">
      <alignment horizontal="center" vertical="center"/>
    </xf>
    <xf numFmtId="0" fontId="27" fillId="0" borderId="26" xfId="0" applyFont="1" applyBorder="1" applyAlignment="1">
      <alignment horizontal="center" vertical="center"/>
    </xf>
    <xf numFmtId="0" fontId="27" fillId="0" borderId="4" xfId="0" applyFont="1" applyBorder="1" applyAlignment="1">
      <alignment horizontal="center" vertical="center"/>
    </xf>
    <xf numFmtId="0" fontId="16" fillId="5" borderId="8"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2" borderId="4" xfId="0" applyFont="1" applyFill="1" applyBorder="1" applyAlignment="1">
      <alignment horizontal="center" vertical="center" wrapText="1"/>
    </xf>
    <xf numFmtId="164" fontId="0" fillId="3" borderId="18" xfId="1" applyNumberFormat="1" applyFont="1" applyFill="1" applyBorder="1" applyAlignment="1">
      <alignment horizontal="center" vertical="center"/>
    </xf>
    <xf numFmtId="0" fontId="27" fillId="0" borderId="3" xfId="0" applyFont="1" applyBorder="1" applyAlignment="1">
      <alignment horizontal="left" vertical="top" wrapText="1"/>
    </xf>
    <xf numFmtId="0" fontId="27" fillId="0" borderId="0" xfId="0" applyFont="1" applyAlignment="1">
      <alignment horizontal="left" vertical="top" wrapText="1"/>
    </xf>
    <xf numFmtId="0" fontId="16" fillId="5" borderId="17"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0" fillId="6" borderId="0" xfId="0" applyFont="1" applyFill="1" applyAlignment="1">
      <alignment horizontal="center" vertical="center"/>
    </xf>
    <xf numFmtId="0" fontId="27" fillId="0" borderId="16" xfId="0" applyFont="1" applyBorder="1" applyAlignment="1">
      <alignment horizontal="center" vertical="center"/>
    </xf>
    <xf numFmtId="0" fontId="28" fillId="2" borderId="0" xfId="0" applyFont="1" applyFill="1" applyAlignment="1">
      <alignment horizontal="left" vertical="center" wrapText="1"/>
    </xf>
    <xf numFmtId="0" fontId="9" fillId="0" borderId="16" xfId="0" applyFont="1" applyBorder="1" applyAlignment="1">
      <alignment horizontal="left" vertical="center" wrapText="1"/>
    </xf>
    <xf numFmtId="0" fontId="14" fillId="2" borderId="0" xfId="0" applyFont="1" applyFill="1" applyAlignment="1">
      <alignment vertical="center" wrapText="1"/>
    </xf>
    <xf numFmtId="0" fontId="28" fillId="0" borderId="0" xfId="0" applyFont="1" applyAlignment="1">
      <alignment horizontal="left" vertical="top" wrapText="1"/>
    </xf>
    <xf numFmtId="0" fontId="50" fillId="5" borderId="4" xfId="0" applyFont="1" applyFill="1" applyBorder="1" applyAlignment="1">
      <alignment horizontal="center" vertical="center"/>
    </xf>
    <xf numFmtId="164" fontId="0" fillId="3" borderId="4" xfId="1" applyNumberFormat="1" applyFont="1" applyFill="1" applyBorder="1" applyAlignment="1">
      <alignment horizontal="center" vertical="center"/>
    </xf>
    <xf numFmtId="0" fontId="9" fillId="0" borderId="16" xfId="0" applyFont="1" applyBorder="1" applyAlignment="1">
      <alignment horizontal="left" vertical="center"/>
    </xf>
    <xf numFmtId="0" fontId="16" fillId="2" borderId="4" xfId="0" applyFont="1" applyFill="1" applyBorder="1" applyAlignment="1">
      <alignment horizontal="center" vertical="center"/>
    </xf>
    <xf numFmtId="164" fontId="0" fillId="2" borderId="4" xfId="0" applyNumberFormat="1" applyFill="1" applyBorder="1" applyAlignment="1">
      <alignment horizontal="center" vertical="center"/>
    </xf>
    <xf numFmtId="0" fontId="16" fillId="2" borderId="5" xfId="0" applyFont="1" applyFill="1" applyBorder="1" applyAlignment="1">
      <alignment horizontal="center" vertical="center"/>
    </xf>
    <xf numFmtId="0" fontId="16" fillId="2" borderId="37" xfId="0" applyFont="1" applyFill="1" applyBorder="1" applyAlignment="1">
      <alignment horizontal="center" vertical="center"/>
    </xf>
    <xf numFmtId="0" fontId="34" fillId="2" borderId="7" xfId="0" applyFont="1" applyFill="1" applyBorder="1" applyAlignment="1">
      <alignment horizontal="left" vertical="center" wrapText="1"/>
    </xf>
    <xf numFmtId="6" fontId="27" fillId="8" borderId="26" xfId="0" applyNumberFormat="1" applyFont="1" applyFill="1" applyBorder="1" applyAlignment="1">
      <alignment horizontal="center"/>
    </xf>
    <xf numFmtId="6" fontId="27" fillId="8" borderId="20" xfId="0" applyNumberFormat="1" applyFont="1" applyFill="1" applyBorder="1" applyAlignment="1">
      <alignment horizontal="center"/>
    </xf>
    <xf numFmtId="6" fontId="27" fillId="8" borderId="27" xfId="0" applyNumberFormat="1" applyFont="1" applyFill="1" applyBorder="1" applyAlignment="1">
      <alignment horizontal="center"/>
    </xf>
    <xf numFmtId="6" fontId="27" fillId="8" borderId="29" xfId="0" applyNumberFormat="1" applyFont="1" applyFill="1" applyBorder="1" applyAlignment="1">
      <alignment horizontal="center"/>
    </xf>
    <xf numFmtId="0" fontId="27" fillId="2" borderId="31" xfId="0" applyFont="1" applyFill="1" applyBorder="1" applyAlignment="1">
      <alignment horizontal="center" vertical="top" wrapText="1"/>
    </xf>
    <xf numFmtId="0" fontId="27" fillId="2" borderId="45" xfId="0" applyFont="1" applyFill="1" applyBorder="1" applyAlignment="1">
      <alignment horizontal="center" vertical="top" wrapText="1"/>
    </xf>
    <xf numFmtId="0" fontId="27" fillId="2" borderId="30"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1" xfId="0" applyFont="1" applyFill="1" applyBorder="1" applyAlignment="1">
      <alignment horizontal="center" vertical="top" wrapText="1"/>
    </xf>
    <xf numFmtId="0" fontId="27" fillId="2" borderId="9" xfId="0" applyFont="1" applyFill="1" applyBorder="1" applyAlignment="1">
      <alignment horizontal="center" vertical="top" wrapText="1"/>
    </xf>
    <xf numFmtId="0" fontId="27" fillId="2" borderId="6" xfId="0" applyFont="1" applyFill="1" applyBorder="1" applyAlignment="1">
      <alignment horizontal="center" vertical="top" wrapText="1"/>
    </xf>
    <xf numFmtId="6" fontId="27" fillId="2" borderId="30" xfId="0" applyNumberFormat="1" applyFont="1" applyFill="1" applyBorder="1" applyAlignment="1">
      <alignment horizontal="center" vertical="top" wrapText="1"/>
    </xf>
    <xf numFmtId="6" fontId="27" fillId="2" borderId="6" xfId="0" applyNumberFormat="1" applyFont="1" applyFill="1" applyBorder="1" applyAlignment="1">
      <alignment horizontal="center" vertical="top" wrapText="1"/>
    </xf>
    <xf numFmtId="0" fontId="34" fillId="2" borderId="7" xfId="0" applyFont="1" applyFill="1" applyBorder="1" applyAlignment="1">
      <alignment horizontal="justify" vertical="center" wrapText="1"/>
    </xf>
    <xf numFmtId="6" fontId="27" fillId="8" borderId="25" xfId="0" applyNumberFormat="1" applyFont="1" applyFill="1" applyBorder="1" applyAlignment="1">
      <alignment horizontal="center"/>
    </xf>
    <xf numFmtId="6" fontId="27" fillId="8" borderId="34" xfId="0" applyNumberFormat="1" applyFont="1" applyFill="1" applyBorder="1" applyAlignment="1">
      <alignment horizontal="center"/>
    </xf>
    <xf numFmtId="6" fontId="27" fillId="2" borderId="33" xfId="0" applyNumberFormat="1" applyFont="1" applyFill="1" applyBorder="1" applyAlignment="1">
      <alignment horizontal="center" vertical="top" wrapText="1"/>
    </xf>
    <xf numFmtId="6" fontId="27" fillId="2" borderId="44" xfId="0" applyNumberFormat="1" applyFont="1" applyFill="1" applyBorder="1" applyAlignment="1">
      <alignment horizontal="center" vertical="top" wrapText="1"/>
    </xf>
    <xf numFmtId="0" fontId="27" fillId="2" borderId="33" xfId="0" applyFont="1" applyFill="1" applyBorder="1" applyAlignment="1">
      <alignment horizontal="center" vertical="top" wrapText="1"/>
    </xf>
    <xf numFmtId="0" fontId="27" fillId="2" borderId="32" xfId="0" applyFont="1" applyFill="1" applyBorder="1" applyAlignment="1">
      <alignment horizontal="center" vertical="top" wrapText="1"/>
    </xf>
    <xf numFmtId="0" fontId="33" fillId="2" borderId="0" xfId="0" applyFont="1" applyFill="1" applyAlignment="1">
      <alignment horizontal="left" vertical="top" wrapText="1"/>
    </xf>
    <xf numFmtId="0" fontId="19" fillId="2" borderId="0" xfId="0" applyFont="1" applyFill="1" applyAlignment="1">
      <alignment horizontal="left" vertical="top" wrapText="1"/>
    </xf>
    <xf numFmtId="0" fontId="33" fillId="0" borderId="0" xfId="0" applyFont="1" applyAlignment="1">
      <alignment vertical="top" wrapText="1"/>
    </xf>
    <xf numFmtId="0" fontId="40" fillId="10" borderId="0" xfId="0" applyFont="1" applyFill="1" applyAlignment="1">
      <alignment horizontal="left"/>
    </xf>
    <xf numFmtId="0" fontId="34" fillId="2" borderId="0" xfId="0" applyFont="1" applyFill="1" applyAlignment="1">
      <alignment horizontal="left"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0" borderId="16" xfId="0" applyFont="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33" fillId="0" borderId="0" xfId="0" applyFont="1" applyAlignment="1" applyProtection="1">
      <alignment horizontal="left" vertical="top" wrapText="1"/>
      <protection locked="0"/>
    </xf>
    <xf numFmtId="0" fontId="33" fillId="0" borderId="0" xfId="0" applyFont="1" applyAlignment="1">
      <alignment horizontal="left" vertical="top" wrapText="1"/>
    </xf>
    <xf numFmtId="0" fontId="45" fillId="0" borderId="0" xfId="0" applyFont="1" applyAlignment="1">
      <alignment horizontal="center" vertical="center"/>
    </xf>
    <xf numFmtId="0" fontId="28" fillId="0" borderId="0" xfId="0" quotePrefix="1" applyFont="1" applyAlignment="1">
      <alignment horizontal="left" vertical="center" wrapText="1"/>
    </xf>
    <xf numFmtId="0" fontId="28" fillId="0" borderId="0" xfId="0" quotePrefix="1" applyFont="1" applyAlignment="1">
      <alignment horizontal="left" vertical="top" wrapText="1" indent="2"/>
    </xf>
    <xf numFmtId="0" fontId="28" fillId="0" borderId="0" xfId="0" applyFont="1" applyAlignment="1">
      <alignment horizontal="left" vertical="center" wrapText="1" indent="2"/>
    </xf>
    <xf numFmtId="0" fontId="33" fillId="0" borderId="0" xfId="0" applyFont="1" applyAlignment="1">
      <alignment horizontal="left" vertical="center" wrapText="1"/>
    </xf>
    <xf numFmtId="0" fontId="0" fillId="6" borderId="0" xfId="0" applyFill="1" applyAlignment="1">
      <alignment horizontal="center" vertical="center"/>
    </xf>
    <xf numFmtId="0" fontId="27" fillId="2" borderId="0" xfId="0" applyFont="1" applyFill="1" applyAlignment="1">
      <alignment horizontal="left"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28" fillId="0" borderId="53" xfId="0" applyFont="1" applyBorder="1" applyAlignment="1">
      <alignment horizontal="left" vertical="center" wrapText="1"/>
    </xf>
  </cellXfs>
  <cellStyles count="4">
    <cellStyle name="Currency" xfId="1" builtinId="4"/>
    <cellStyle name="Hyperlink" xfId="2" builtinId="8"/>
    <cellStyle name="Normal" xfId="0" builtinId="0"/>
    <cellStyle name="Percent" xfId="3" builtinId="5"/>
  </cellStyles>
  <dxfs count="111">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color auto="1"/>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b val="0"/>
        <i val="0"/>
        <strike val="0"/>
        <color rgb="FFFF0000"/>
      </font>
      <fill>
        <patternFill>
          <bgColor theme="5" tint="0.79998168889431442"/>
        </patternFill>
      </fill>
    </dxf>
    <dxf>
      <font>
        <strike/>
        <color theme="0" tint="-0.24994659260841701"/>
      </font>
    </dxf>
    <dxf>
      <font>
        <strike/>
        <color theme="0" tint="-0.24994659260841701"/>
      </font>
    </dxf>
    <dxf>
      <font>
        <strike/>
        <color theme="0" tint="-0.24994659260841701"/>
      </font>
    </dxf>
    <dxf>
      <font>
        <strike/>
        <color theme="0" tint="-0.24994659260841701"/>
      </font>
    </dxf>
  </dxfs>
  <tableStyles count="0" defaultTableStyle="TableStyleMedium9" defaultPivotStyle="PivotStyleLight16"/>
  <colors>
    <mruColors>
      <color rgb="FF5FD75F"/>
      <color rgb="FF0000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hioauditor.gov/ipa/UniformGuidance/2025/2_CFR_Part_200_2024Revisions.pdf" TargetMode="External"/><Relationship Id="rId2" Type="http://schemas.openxmlformats.org/officeDocument/2006/relationships/hyperlink" Target="https://ohioauditor.gov/ipa/UniformGuidance/2025/2_CFR_Part_200_Pre2024Revisions.pdf" TargetMode="External"/><Relationship Id="rId1" Type="http://schemas.openxmlformats.org/officeDocument/2006/relationships/hyperlink" Target="https://ohioauditor.gov/ipa/UniformGuidance/2023/2_CFR_Part_200.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ohioauditor.gov/ipa/UniformGuidance/2025/2CFR-Revised-FAQ_Jan2025.pdf" TargetMode="External"/><Relationship Id="rId1" Type="http://schemas.openxmlformats.org/officeDocument/2006/relationships/hyperlink" Target="http://ohioauditor.gov/ipa/UniformGuidance/2025/2CFR-FrequentlyAskedQuestions_202105032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0"/>
  <sheetViews>
    <sheetView showGridLines="0" tabSelected="1" zoomScale="85" zoomScaleNormal="85" workbookViewId="0"/>
  </sheetViews>
  <sheetFormatPr defaultColWidth="9.140625" defaultRowHeight="12.75" x14ac:dyDescent="0.2"/>
  <cols>
    <col min="1" max="1" width="2.85546875" style="20" customWidth="1"/>
    <col min="2" max="2" width="12.5703125" style="11" bestFit="1" customWidth="1"/>
    <col min="3" max="3" width="11.42578125" style="11" customWidth="1"/>
    <col min="4" max="10" width="9.140625" style="11"/>
    <col min="11" max="11" width="9.140625" style="11" customWidth="1"/>
    <col min="12" max="18" width="9.140625" style="11"/>
    <col min="19" max="19" width="11" style="20" bestFit="1" customWidth="1"/>
    <col min="20" max="16384" width="9.140625" style="11"/>
  </cols>
  <sheetData>
    <row r="1" spans="1:22" ht="23.25" customHeight="1" x14ac:dyDescent="0.2">
      <c r="B1" s="313" t="s">
        <v>55</v>
      </c>
      <c r="C1" s="313"/>
      <c r="D1" s="313"/>
      <c r="E1" s="313"/>
      <c r="F1" s="313"/>
      <c r="G1" s="313"/>
      <c r="H1" s="313"/>
      <c r="I1" s="313"/>
      <c r="J1" s="313"/>
      <c r="K1" s="313"/>
      <c r="L1" s="313"/>
      <c r="M1" s="313"/>
      <c r="N1" s="313"/>
      <c r="O1" s="313"/>
      <c r="P1" s="313"/>
      <c r="Q1" s="313"/>
      <c r="R1" s="313"/>
    </row>
    <row r="2" spans="1:22" ht="18" x14ac:dyDescent="0.2">
      <c r="B2" s="60"/>
      <c r="C2" s="60"/>
      <c r="D2" s="60"/>
      <c r="E2" s="60"/>
      <c r="F2" s="60"/>
      <c r="G2" s="312" t="s">
        <v>240</v>
      </c>
      <c r="H2" s="312"/>
      <c r="I2" s="312"/>
      <c r="J2" s="312"/>
      <c r="K2" s="312"/>
      <c r="L2" s="312"/>
      <c r="M2" s="60"/>
      <c r="N2" s="60"/>
      <c r="O2" s="60"/>
      <c r="P2" s="60"/>
      <c r="Q2" s="60"/>
      <c r="R2" s="60"/>
    </row>
    <row r="3" spans="1:22" ht="13.15" customHeight="1" x14ac:dyDescent="0.2">
      <c r="B3" s="314" t="s">
        <v>209</v>
      </c>
      <c r="C3" s="314"/>
      <c r="D3" s="314"/>
      <c r="E3" s="314"/>
      <c r="F3" s="314"/>
      <c r="G3" s="314"/>
      <c r="H3" s="314"/>
      <c r="I3" s="314"/>
      <c r="J3" s="314"/>
      <c r="K3" s="314"/>
      <c r="L3" s="314"/>
      <c r="M3" s="314"/>
      <c r="N3" s="314"/>
      <c r="O3" s="314"/>
      <c r="P3" s="314"/>
      <c r="Q3" s="314"/>
      <c r="R3" s="314"/>
    </row>
    <row r="4" spans="1:22" ht="18" x14ac:dyDescent="0.2">
      <c r="B4" s="60"/>
      <c r="C4" s="60"/>
      <c r="D4" s="60"/>
      <c r="E4" s="60"/>
      <c r="F4" s="60"/>
      <c r="G4" s="60"/>
      <c r="H4" s="60"/>
      <c r="I4" s="60"/>
      <c r="J4" s="60"/>
      <c r="K4" s="60"/>
      <c r="L4" s="60"/>
      <c r="M4" s="60"/>
      <c r="N4" s="60"/>
      <c r="O4" s="60"/>
      <c r="P4" s="60"/>
      <c r="Q4" s="60"/>
      <c r="R4" s="60"/>
    </row>
    <row r="5" spans="1:22" s="64" customFormat="1" ht="15" x14ac:dyDescent="0.25">
      <c r="A5" s="63"/>
      <c r="B5" s="297" t="s">
        <v>1</v>
      </c>
      <c r="C5" s="298"/>
      <c r="D5" s="299"/>
      <c r="E5" s="294"/>
      <c r="F5" s="295"/>
      <c r="G5" s="295"/>
      <c r="H5" s="295"/>
      <c r="I5" s="295"/>
      <c r="J5" s="295"/>
      <c r="K5" s="295"/>
      <c r="L5" s="295"/>
      <c r="M5" s="295"/>
      <c r="N5" s="295"/>
      <c r="O5" s="295"/>
      <c r="P5" s="295"/>
      <c r="Q5" s="295"/>
      <c r="R5" s="296"/>
      <c r="S5" s="63"/>
    </row>
    <row r="6" spans="1:22" s="64" customFormat="1" ht="12.75" customHeight="1" x14ac:dyDescent="0.2">
      <c r="A6" s="63"/>
      <c r="B6" s="65"/>
      <c r="C6" s="65"/>
      <c r="D6" s="65"/>
      <c r="E6" s="66"/>
      <c r="F6" s="66"/>
      <c r="G6" s="66"/>
      <c r="H6" s="66"/>
      <c r="I6" s="66"/>
      <c r="J6" s="66"/>
      <c r="K6" s="66"/>
      <c r="L6" s="66"/>
      <c r="M6" s="66"/>
      <c r="N6" s="66"/>
      <c r="O6" s="66"/>
      <c r="P6" s="66"/>
      <c r="Q6" s="66"/>
      <c r="R6" s="66"/>
      <c r="S6" s="63"/>
    </row>
    <row r="7" spans="1:22" s="64" customFormat="1" ht="15" x14ac:dyDescent="0.25">
      <c r="A7" s="63"/>
      <c r="B7" s="297" t="s">
        <v>2</v>
      </c>
      <c r="C7" s="298"/>
      <c r="D7" s="299"/>
      <c r="E7" s="294"/>
      <c r="F7" s="295"/>
      <c r="G7" s="295"/>
      <c r="H7" s="295"/>
      <c r="I7" s="295"/>
      <c r="J7" s="295"/>
      <c r="K7" s="295"/>
      <c r="L7" s="295"/>
      <c r="M7" s="295"/>
      <c r="N7" s="295"/>
      <c r="O7" s="295"/>
      <c r="P7" s="295"/>
      <c r="Q7" s="295"/>
      <c r="R7" s="296"/>
      <c r="S7" s="63"/>
    </row>
    <row r="8" spans="1:22" s="64" customFormat="1" ht="14.25" x14ac:dyDescent="0.2">
      <c r="A8" s="63"/>
      <c r="B8" s="63"/>
      <c r="C8" s="63"/>
      <c r="D8" s="63"/>
      <c r="S8" s="63"/>
    </row>
    <row r="9" spans="1:22" s="64" customFormat="1" ht="131.25" customHeight="1" x14ac:dyDescent="0.2">
      <c r="A9" s="63"/>
      <c r="B9" s="315" t="s">
        <v>101</v>
      </c>
      <c r="C9" s="316"/>
      <c r="D9" s="317"/>
      <c r="E9" s="294"/>
      <c r="F9" s="295"/>
      <c r="G9" s="295"/>
      <c r="H9" s="295"/>
      <c r="I9" s="295"/>
      <c r="J9" s="295"/>
      <c r="K9" s="295"/>
      <c r="L9" s="295"/>
      <c r="M9" s="295"/>
      <c r="N9" s="295"/>
      <c r="O9" s="295"/>
      <c r="P9" s="295"/>
      <c r="Q9" s="295"/>
      <c r="R9" s="296"/>
      <c r="S9" s="63"/>
    </row>
    <row r="10" spans="1:22" customFormat="1" ht="59.45" customHeight="1" x14ac:dyDescent="0.2">
      <c r="B10" s="300" t="s">
        <v>210</v>
      </c>
      <c r="C10" s="300"/>
      <c r="D10" s="300"/>
      <c r="E10" s="300"/>
      <c r="F10" s="300"/>
      <c r="G10" s="300"/>
      <c r="H10" s="300"/>
      <c r="I10" s="300"/>
      <c r="J10" s="300"/>
      <c r="K10" s="300"/>
      <c r="L10" s="300"/>
      <c r="M10" s="300"/>
      <c r="N10" s="300"/>
      <c r="O10" s="300"/>
      <c r="P10" s="300"/>
      <c r="Q10" s="300"/>
      <c r="R10" s="300"/>
    </row>
    <row r="11" spans="1:22" customFormat="1" ht="59.45" customHeight="1" x14ac:dyDescent="0.2">
      <c r="B11" s="300" t="s">
        <v>211</v>
      </c>
      <c r="C11" s="300"/>
      <c r="D11" s="300"/>
      <c r="E11" s="300"/>
      <c r="F11" s="300"/>
      <c r="G11" s="300"/>
      <c r="H11" s="300"/>
      <c r="I11" s="300"/>
      <c r="J11" s="300"/>
      <c r="K11" s="300"/>
      <c r="L11" s="300"/>
      <c r="M11" s="300"/>
      <c r="N11" s="300"/>
      <c r="O11" s="300"/>
      <c r="P11" s="300"/>
      <c r="Q11" s="300"/>
      <c r="R11" s="300"/>
      <c r="V11" s="11"/>
    </row>
    <row r="12" spans="1:22" customFormat="1" ht="66" customHeight="1" x14ac:dyDescent="0.2">
      <c r="B12" s="300"/>
      <c r="C12" s="300"/>
      <c r="D12" s="300"/>
      <c r="E12" s="300"/>
      <c r="F12" s="300"/>
      <c r="G12" s="300"/>
      <c r="H12" s="300"/>
      <c r="I12" s="300"/>
      <c r="J12" s="300"/>
      <c r="K12" s="300"/>
      <c r="L12" s="300"/>
      <c r="M12" s="300"/>
      <c r="N12" s="300"/>
      <c r="O12" s="300"/>
      <c r="P12" s="300"/>
      <c r="Q12" s="300"/>
      <c r="R12" s="300"/>
    </row>
    <row r="13" spans="1:22" customFormat="1" ht="21.6" customHeight="1" x14ac:dyDescent="0.2">
      <c r="B13" s="286" t="s">
        <v>229</v>
      </c>
      <c r="C13" s="67"/>
      <c r="D13" s="67"/>
      <c r="E13" s="67"/>
      <c r="F13" s="67"/>
      <c r="G13" s="67"/>
      <c r="H13" s="67"/>
      <c r="J13" s="67"/>
      <c r="K13" s="67"/>
      <c r="L13" s="67"/>
      <c r="M13" s="67"/>
      <c r="N13" s="67"/>
      <c r="O13" s="67"/>
      <c r="P13" s="67"/>
      <c r="Q13" s="67"/>
      <c r="R13" s="67"/>
      <c r="S13" s="67"/>
    </row>
    <row r="14" spans="1:22" customFormat="1" ht="14.25" x14ac:dyDescent="0.2">
      <c r="B14" s="277"/>
      <c r="C14" s="284" t="s">
        <v>225</v>
      </c>
      <c r="D14" s="67"/>
      <c r="E14" s="67"/>
      <c r="F14" s="67"/>
      <c r="G14" s="285" t="s">
        <v>227</v>
      </c>
      <c r="H14" s="67"/>
      <c r="J14" s="67"/>
      <c r="K14" s="67"/>
      <c r="L14" s="67"/>
      <c r="M14" s="67"/>
      <c r="N14" s="67"/>
      <c r="O14" s="67"/>
      <c r="P14" s="67"/>
      <c r="Q14" s="67"/>
      <c r="R14" s="67"/>
      <c r="S14" s="67"/>
    </row>
    <row r="15" spans="1:22" customFormat="1" ht="14.25" x14ac:dyDescent="0.2">
      <c r="B15" s="277"/>
      <c r="C15" s="284" t="s">
        <v>226</v>
      </c>
      <c r="D15" s="67"/>
      <c r="E15" s="67"/>
      <c r="F15" s="67"/>
      <c r="G15" s="285" t="s">
        <v>228</v>
      </c>
      <c r="H15" s="67"/>
      <c r="J15" s="67"/>
      <c r="K15" s="67"/>
      <c r="L15" s="67"/>
      <c r="M15" s="67"/>
      <c r="N15" s="67"/>
      <c r="O15" s="67"/>
      <c r="P15" s="67"/>
      <c r="Q15" s="67"/>
      <c r="R15" s="67"/>
      <c r="S15" s="67"/>
    </row>
    <row r="16" spans="1:22" customFormat="1" ht="15.6" customHeight="1" thickBot="1" x14ac:dyDescent="0.25">
      <c r="B16" s="67"/>
      <c r="C16" s="67"/>
      <c r="D16" s="67"/>
      <c r="E16" s="67"/>
      <c r="F16" s="67"/>
      <c r="G16" s="67"/>
      <c r="H16" s="67"/>
      <c r="I16" s="67"/>
      <c r="J16" s="67"/>
      <c r="K16" s="67"/>
      <c r="L16" s="67"/>
      <c r="M16" s="67"/>
      <c r="N16" s="67"/>
      <c r="O16" s="67"/>
      <c r="P16" s="67"/>
      <c r="Q16" s="67"/>
      <c r="R16" s="67"/>
    </row>
    <row r="17" spans="2:24" ht="25.5" customHeight="1" x14ac:dyDescent="0.2">
      <c r="B17" s="301" t="s">
        <v>54</v>
      </c>
      <c r="C17" s="302"/>
      <c r="D17" s="302"/>
      <c r="E17" s="302"/>
      <c r="F17" s="302"/>
      <c r="G17" s="302"/>
      <c r="H17" s="302"/>
      <c r="I17" s="302"/>
      <c r="J17" s="302"/>
      <c r="K17" s="302"/>
      <c r="L17" s="302"/>
      <c r="M17" s="302"/>
      <c r="N17" s="302"/>
      <c r="O17" s="302"/>
      <c r="P17" s="302"/>
      <c r="Q17" s="302"/>
      <c r="R17" s="303"/>
      <c r="U17"/>
      <c r="V17"/>
      <c r="W17"/>
      <c r="X17"/>
    </row>
    <row r="18" spans="2:24" ht="34.15" customHeight="1" x14ac:dyDescent="0.2">
      <c r="B18" s="304" t="s">
        <v>238</v>
      </c>
      <c r="C18" s="305"/>
      <c r="D18" s="305"/>
      <c r="E18" s="305"/>
      <c r="F18" s="305"/>
      <c r="G18" s="305"/>
      <c r="H18" s="305"/>
      <c r="I18" s="305"/>
      <c r="J18" s="305"/>
      <c r="K18" s="305"/>
      <c r="L18" s="305"/>
      <c r="M18" s="305"/>
      <c r="N18" s="305"/>
      <c r="O18" s="305"/>
      <c r="P18" s="305"/>
      <c r="Q18" s="305"/>
      <c r="R18" s="306"/>
      <c r="U18"/>
      <c r="V18"/>
      <c r="W18"/>
      <c r="X18"/>
    </row>
    <row r="19" spans="2:24" ht="25.5" customHeight="1" x14ac:dyDescent="0.2">
      <c r="B19" s="307" t="s">
        <v>163</v>
      </c>
      <c r="C19" s="305"/>
      <c r="D19" s="305"/>
      <c r="E19" s="305"/>
      <c r="F19" s="305"/>
      <c r="G19" s="305"/>
      <c r="H19" s="305"/>
      <c r="I19" s="305"/>
      <c r="J19" s="305"/>
      <c r="K19" s="305"/>
      <c r="L19" s="305"/>
      <c r="M19" s="305"/>
      <c r="N19" s="305"/>
      <c r="O19" s="305"/>
      <c r="P19" s="305"/>
      <c r="Q19" s="305"/>
      <c r="R19" s="306"/>
      <c r="U19"/>
      <c r="V19"/>
      <c r="W19"/>
      <c r="X19"/>
    </row>
    <row r="20" spans="2:24" ht="45.75" customHeight="1" x14ac:dyDescent="0.2">
      <c r="B20" s="307" t="s">
        <v>216</v>
      </c>
      <c r="C20" s="305"/>
      <c r="D20" s="305"/>
      <c r="E20" s="305"/>
      <c r="F20" s="305"/>
      <c r="G20" s="305"/>
      <c r="H20" s="305"/>
      <c r="I20" s="305"/>
      <c r="J20" s="305"/>
      <c r="K20" s="305"/>
      <c r="L20" s="305"/>
      <c r="M20" s="305"/>
      <c r="N20" s="305"/>
      <c r="O20" s="305"/>
      <c r="P20" s="305"/>
      <c r="Q20" s="305"/>
      <c r="R20" s="306"/>
      <c r="U20"/>
      <c r="V20"/>
      <c r="W20"/>
      <c r="X20"/>
    </row>
    <row r="21" spans="2:24" ht="30" customHeight="1" x14ac:dyDescent="0.2">
      <c r="B21" s="307" t="s">
        <v>183</v>
      </c>
      <c r="C21" s="305"/>
      <c r="D21" s="305"/>
      <c r="E21" s="305"/>
      <c r="F21" s="305"/>
      <c r="G21" s="305"/>
      <c r="H21" s="305"/>
      <c r="I21" s="305"/>
      <c r="J21" s="305"/>
      <c r="K21" s="305"/>
      <c r="L21" s="305"/>
      <c r="M21" s="305"/>
      <c r="N21" s="305"/>
      <c r="O21" s="305"/>
      <c r="P21" s="305"/>
      <c r="Q21" s="305"/>
      <c r="R21" s="306"/>
      <c r="U21"/>
      <c r="V21"/>
      <c r="W21"/>
      <c r="X21"/>
    </row>
    <row r="22" spans="2:24" ht="25.5" customHeight="1" x14ac:dyDescent="0.2">
      <c r="B22" s="267"/>
      <c r="C22" s="268"/>
      <c r="D22" s="268"/>
      <c r="E22" s="268"/>
      <c r="F22" s="268"/>
      <c r="G22" s="268"/>
      <c r="H22" s="268"/>
      <c r="I22" s="268"/>
      <c r="J22" s="268"/>
      <c r="K22" s="268"/>
      <c r="L22" s="268"/>
      <c r="M22" s="268"/>
      <c r="N22" s="268"/>
      <c r="O22" s="268"/>
      <c r="P22" s="268"/>
      <c r="Q22" s="268"/>
      <c r="R22" s="269"/>
      <c r="U22"/>
      <c r="V22"/>
      <c r="W22"/>
      <c r="X22"/>
    </row>
    <row r="23" spans="2:24" ht="25.5" customHeight="1" x14ac:dyDescent="0.2">
      <c r="B23" s="308" t="s">
        <v>164</v>
      </c>
      <c r="C23" s="309"/>
      <c r="D23" s="309"/>
      <c r="E23" s="311"/>
      <c r="F23" s="311"/>
      <c r="G23" s="311"/>
      <c r="H23" s="311"/>
      <c r="I23" s="311"/>
      <c r="J23" s="272"/>
      <c r="K23" s="272"/>
      <c r="L23" s="272"/>
      <c r="M23" s="272"/>
      <c r="N23" s="272"/>
      <c r="O23" s="272"/>
      <c r="P23" s="272"/>
      <c r="Q23" s="272"/>
      <c r="R23" s="273"/>
      <c r="U23"/>
      <c r="V23"/>
      <c r="W23"/>
      <c r="X23"/>
    </row>
    <row r="24" spans="2:24" ht="25.5" customHeight="1" x14ac:dyDescent="0.2">
      <c r="B24" s="274"/>
      <c r="C24" s="275"/>
      <c r="D24" s="275"/>
      <c r="E24" s="272"/>
      <c r="F24" s="272"/>
      <c r="G24" s="272"/>
      <c r="H24" s="272"/>
      <c r="I24" s="272"/>
      <c r="J24" s="272"/>
      <c r="K24" s="272"/>
      <c r="L24" s="272"/>
      <c r="M24" s="272"/>
      <c r="N24" s="272"/>
      <c r="O24" s="272"/>
      <c r="P24" s="272"/>
      <c r="Q24" s="272"/>
      <c r="R24" s="273"/>
      <c r="U24"/>
      <c r="V24"/>
      <c r="W24"/>
      <c r="X24"/>
    </row>
    <row r="25" spans="2:24" ht="25.5" customHeight="1" x14ac:dyDescent="0.2">
      <c r="B25" s="308" t="s">
        <v>165</v>
      </c>
      <c r="C25" s="309"/>
      <c r="D25" s="309"/>
      <c r="E25" s="310"/>
      <c r="F25" s="310"/>
      <c r="G25" s="310"/>
      <c r="H25" s="310"/>
      <c r="I25" s="310"/>
      <c r="J25" s="268"/>
      <c r="K25" s="268"/>
      <c r="L25" s="268"/>
      <c r="M25" s="268"/>
      <c r="N25" s="268"/>
      <c r="O25" s="268"/>
      <c r="P25" s="268"/>
      <c r="Q25" s="268"/>
      <c r="R25" s="269"/>
      <c r="U25"/>
      <c r="V25"/>
      <c r="W25"/>
      <c r="X25"/>
    </row>
    <row r="26" spans="2:24" ht="19.149999999999999" customHeight="1" thickBot="1" x14ac:dyDescent="0.25">
      <c r="B26" s="291"/>
      <c r="C26" s="292"/>
      <c r="D26" s="292"/>
      <c r="E26" s="292"/>
      <c r="F26" s="292"/>
      <c r="G26" s="292"/>
      <c r="H26" s="292"/>
      <c r="I26" s="292"/>
      <c r="J26" s="292"/>
      <c r="K26" s="292"/>
      <c r="L26" s="292"/>
      <c r="M26" s="292"/>
      <c r="N26" s="292"/>
      <c r="O26" s="292"/>
      <c r="P26" s="292"/>
      <c r="Q26" s="292"/>
      <c r="R26" s="293"/>
    </row>
    <row r="27" spans="2:24" customFormat="1" ht="25.5" customHeight="1" thickBot="1" x14ac:dyDescent="0.25">
      <c r="B27" s="73"/>
    </row>
    <row r="28" spans="2:24" s="68" customFormat="1" ht="15.75" x14ac:dyDescent="0.25">
      <c r="B28" s="84" t="s">
        <v>3</v>
      </c>
      <c r="C28" s="70"/>
      <c r="D28" s="71"/>
      <c r="E28" s="71"/>
      <c r="F28" s="71"/>
      <c r="G28" s="71"/>
      <c r="H28" s="71"/>
      <c r="I28" s="71"/>
      <c r="J28" s="71"/>
      <c r="K28" s="71"/>
      <c r="L28" s="71"/>
      <c r="M28" s="71"/>
      <c r="N28" s="71"/>
      <c r="O28" s="71"/>
      <c r="P28" s="71"/>
      <c r="Q28" s="76" t="s">
        <v>57</v>
      </c>
      <c r="R28" s="72"/>
    </row>
    <row r="29" spans="2:24" s="69" customFormat="1" ht="14.25" x14ac:dyDescent="0.2">
      <c r="B29" s="77" t="s">
        <v>56</v>
      </c>
      <c r="C29" s="64"/>
      <c r="Q29" s="225"/>
      <c r="R29" s="78"/>
    </row>
    <row r="30" spans="2:24" s="69" customFormat="1" ht="25.5" customHeight="1" thickBot="1" x14ac:dyDescent="0.25">
      <c r="B30" s="79"/>
      <c r="R30" s="78"/>
    </row>
    <row r="31" spans="2:24" s="69" customFormat="1" ht="25.5" customHeight="1" thickBot="1" x14ac:dyDescent="0.25">
      <c r="B31" s="79"/>
      <c r="C31" s="288" t="str">
        <f>IF(Q29="","Answer Question Above",IF(Q29="Yes","Go to Step 1A - Loans",IF(Q29="No","Go to Step 1B - No Loans")))</f>
        <v>Answer Question Above</v>
      </c>
      <c r="D31" s="289"/>
      <c r="E31" s="289"/>
      <c r="F31" s="289"/>
      <c r="G31" s="289"/>
      <c r="H31" s="289"/>
      <c r="I31" s="289"/>
      <c r="J31" s="289"/>
      <c r="K31" s="289"/>
      <c r="L31" s="289"/>
      <c r="M31" s="289"/>
      <c r="N31" s="289"/>
      <c r="O31" s="289"/>
      <c r="P31" s="290"/>
      <c r="R31" s="78"/>
    </row>
    <row r="32" spans="2:24" s="69" customFormat="1" ht="25.5" customHeight="1" thickBot="1" x14ac:dyDescent="0.25">
      <c r="B32" s="80"/>
      <c r="C32" s="81"/>
      <c r="D32" s="82"/>
      <c r="E32" s="82"/>
      <c r="F32" s="82"/>
      <c r="G32" s="82"/>
      <c r="H32" s="82"/>
      <c r="I32" s="82"/>
      <c r="J32" s="82"/>
      <c r="K32" s="82"/>
      <c r="L32" s="82"/>
      <c r="M32" s="82"/>
      <c r="N32" s="82"/>
      <c r="O32" s="82"/>
      <c r="P32" s="82"/>
      <c r="Q32" s="82"/>
      <c r="R32" s="83"/>
    </row>
    <row r="33" spans="1:18" customFormat="1" ht="25.5" customHeight="1" x14ac:dyDescent="0.2">
      <c r="A33" s="74"/>
      <c r="B33" s="74"/>
      <c r="C33" s="74"/>
      <c r="D33" s="74"/>
      <c r="E33" s="74"/>
      <c r="F33" s="74"/>
      <c r="G33" s="74"/>
      <c r="H33" s="74"/>
      <c r="I33" s="74"/>
      <c r="J33" s="74"/>
      <c r="K33" s="74"/>
      <c r="L33" s="74"/>
      <c r="M33" s="74"/>
      <c r="N33" s="74"/>
      <c r="O33" s="74"/>
      <c r="P33" s="74"/>
      <c r="Q33" s="74"/>
      <c r="R33" s="74"/>
    </row>
    <row r="34" spans="1:18" ht="14.25" customHeight="1" x14ac:dyDescent="0.2">
      <c r="B34" s="395" t="s">
        <v>239</v>
      </c>
      <c r="C34" s="395"/>
      <c r="D34" s="395"/>
      <c r="E34" s="395"/>
      <c r="F34" s="395"/>
      <c r="G34" s="395"/>
      <c r="H34" s="395"/>
      <c r="I34" s="395"/>
      <c r="J34" s="395"/>
      <c r="K34" s="395"/>
      <c r="L34" s="395"/>
      <c r="M34" s="395"/>
      <c r="N34" s="395"/>
      <c r="O34" s="395"/>
      <c r="P34" s="395"/>
      <c r="Q34" s="395"/>
      <c r="R34" s="395"/>
    </row>
    <row r="35" spans="1:18" x14ac:dyDescent="0.2">
      <c r="B35" s="300"/>
      <c r="C35" s="300"/>
      <c r="D35" s="300"/>
      <c r="E35" s="300"/>
      <c r="F35" s="300"/>
      <c r="G35" s="300"/>
      <c r="H35" s="300"/>
      <c r="I35" s="300"/>
      <c r="J35" s="300"/>
      <c r="K35" s="300"/>
      <c r="L35" s="300"/>
      <c r="M35" s="300"/>
      <c r="N35" s="300"/>
      <c r="O35" s="300"/>
      <c r="P35" s="300"/>
      <c r="Q35" s="300"/>
      <c r="R35" s="300"/>
    </row>
    <row r="38" spans="1:18" x14ac:dyDescent="0.2">
      <c r="B38" s="41"/>
    </row>
    <row r="39" spans="1:18" x14ac:dyDescent="0.2">
      <c r="B39" s="57"/>
      <c r="C39" s="57"/>
      <c r="D39" s="57"/>
      <c r="E39" s="57"/>
      <c r="F39" s="57"/>
      <c r="G39" s="57"/>
      <c r="H39" s="57"/>
      <c r="I39" s="57"/>
      <c r="J39" s="57"/>
      <c r="K39" s="57"/>
      <c r="L39" s="57"/>
      <c r="M39" s="57"/>
      <c r="N39" s="57"/>
      <c r="O39" s="57"/>
      <c r="P39" s="57"/>
      <c r="Q39" s="57"/>
      <c r="R39" s="57"/>
    </row>
    <row r="40" spans="1:18" x14ac:dyDescent="0.2">
      <c r="B40" s="41"/>
    </row>
  </sheetData>
  <mergeCells count="23">
    <mergeCell ref="B34:R35"/>
    <mergeCell ref="G2:L2"/>
    <mergeCell ref="B1:R1"/>
    <mergeCell ref="B3:R3"/>
    <mergeCell ref="B9:D9"/>
    <mergeCell ref="E9:R9"/>
    <mergeCell ref="B7:D7"/>
    <mergeCell ref="E7:R7"/>
    <mergeCell ref="C31:P31"/>
    <mergeCell ref="B26:R26"/>
    <mergeCell ref="E5:R5"/>
    <mergeCell ref="B5:D5"/>
    <mergeCell ref="B10:R10"/>
    <mergeCell ref="B17:R17"/>
    <mergeCell ref="B18:R18"/>
    <mergeCell ref="B19:R19"/>
    <mergeCell ref="B20:R20"/>
    <mergeCell ref="B21:R21"/>
    <mergeCell ref="B23:D23"/>
    <mergeCell ref="B25:D25"/>
    <mergeCell ref="E25:I25"/>
    <mergeCell ref="B11:R12"/>
    <mergeCell ref="E23:I23"/>
  </mergeCells>
  <dataValidations count="1">
    <dataValidation type="list" showInputMessage="1" showErrorMessage="1" sqref="Q29" xr:uid="{34EDD245-5928-47E7-82BE-4405B8D6CAEB}">
      <formula1>"Yes, No"</formula1>
    </dataValidation>
  </dataValidations>
  <hyperlinks>
    <hyperlink ref="B13" r:id="rId1" display="4. All references throughout this document to 200.xxx refer to 2 CFR 200.xxx https://ohioauditor.gov/ipa/UniformGuidance/2023/2_CFR_Part_200.pdf" xr:uid="{8F484021-95DB-4BAF-A0CC-CC99F4FDCD77}"/>
    <hyperlink ref="G14" r:id="rId2" xr:uid="{B2B651E4-75B9-4C23-BCF7-AA5046305E1C}"/>
    <hyperlink ref="G15" r:id="rId3" xr:uid="{90D33C46-DBC2-4F62-8DF5-CBE7B0E9D7B6}"/>
  </hyperlinks>
  <pageMargins left="0.25" right="0.25" top="0.75" bottom="0.75" header="0.3" footer="0.3"/>
  <pageSetup scale="54"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9"/>
  <sheetViews>
    <sheetView showGridLines="0" zoomScale="80" zoomScaleNormal="80" workbookViewId="0">
      <pane ySplit="3" topLeftCell="A4" activePane="bottomLeft" state="frozen"/>
      <selection pane="bottomLeft"/>
    </sheetView>
  </sheetViews>
  <sheetFormatPr defaultColWidth="9.140625" defaultRowHeight="12.75" x14ac:dyDescent="0.2"/>
  <cols>
    <col min="1" max="1" width="3.42578125" style="11" customWidth="1"/>
    <col min="2" max="2" width="3.85546875" style="11" customWidth="1"/>
    <col min="3" max="3" width="19" style="11" customWidth="1"/>
    <col min="4" max="4" width="45.28515625" style="11" customWidth="1"/>
    <col min="5" max="5" width="16.140625" style="11" customWidth="1"/>
    <col min="6" max="6" width="23.42578125" style="11" customWidth="1"/>
    <col min="7" max="7" width="31.7109375" style="11" customWidth="1"/>
    <col min="8" max="8" width="18.140625" style="11" customWidth="1"/>
    <col min="9" max="9" width="15.5703125" style="11" customWidth="1"/>
    <col min="10" max="16384" width="9.140625" style="11"/>
  </cols>
  <sheetData>
    <row r="1" spans="1:8" x14ac:dyDescent="0.2">
      <c r="A1" s="11" t="s">
        <v>0</v>
      </c>
    </row>
    <row r="2" spans="1:8" ht="21.6" customHeight="1" x14ac:dyDescent="0.2">
      <c r="B2" s="338" t="s">
        <v>65</v>
      </c>
      <c r="C2" s="338"/>
      <c r="D2" s="338"/>
      <c r="E2" s="338"/>
      <c r="F2" s="338"/>
      <c r="G2" s="338"/>
      <c r="H2" s="338"/>
    </row>
    <row r="3" spans="1:8" ht="21" customHeight="1" thickBot="1" x14ac:dyDescent="0.25">
      <c r="B3" s="339" t="s">
        <v>103</v>
      </c>
      <c r="C3" s="339"/>
      <c r="D3" s="339"/>
      <c r="E3" s="339"/>
      <c r="F3" s="339"/>
      <c r="G3" s="339"/>
      <c r="H3" s="339"/>
    </row>
    <row r="4" spans="1:8" x14ac:dyDescent="0.2">
      <c r="D4" s="42"/>
      <c r="E4" s="42"/>
      <c r="F4"/>
    </row>
    <row r="5" spans="1:8" ht="15.6" customHeight="1" thickBot="1" x14ac:dyDescent="0.25">
      <c r="B5" s="85" t="s">
        <v>107</v>
      </c>
      <c r="C5" s="341" t="s">
        <v>105</v>
      </c>
      <c r="D5" s="341"/>
      <c r="E5" s="341"/>
      <c r="F5" s="341"/>
      <c r="G5" s="341"/>
      <c r="H5" s="341"/>
    </row>
    <row r="6" spans="1:8" x14ac:dyDescent="0.2">
      <c r="B6" s="32"/>
      <c r="C6" s="20"/>
      <c r="D6" s="20"/>
      <c r="E6" s="20"/>
      <c r="F6" s="20"/>
      <c r="G6" s="20"/>
    </row>
    <row r="7" spans="1:8" ht="114" customHeight="1" x14ac:dyDescent="0.2">
      <c r="B7" s="32"/>
      <c r="C7" s="340" t="s">
        <v>217</v>
      </c>
      <c r="D7" s="340"/>
      <c r="E7" s="340"/>
      <c r="F7" s="340"/>
      <c r="G7" s="340"/>
      <c r="H7" s="340"/>
    </row>
    <row r="8" spans="1:8" ht="14.25" x14ac:dyDescent="0.2">
      <c r="B8" s="32"/>
      <c r="C8" s="75" t="s">
        <v>90</v>
      </c>
      <c r="D8" s="90"/>
      <c r="E8" s="90"/>
      <c r="F8" s="90"/>
      <c r="G8" s="90"/>
      <c r="H8" s="90"/>
    </row>
    <row r="9" spans="1:8" ht="30.75" customHeight="1" x14ac:dyDescent="0.2">
      <c r="B9" s="32"/>
      <c r="C9" s="343" t="s">
        <v>195</v>
      </c>
      <c r="D9" s="343"/>
      <c r="E9" s="343"/>
      <c r="F9" s="343"/>
      <c r="G9" s="343"/>
      <c r="H9" s="343"/>
    </row>
    <row r="10" spans="1:8" ht="44.25" customHeight="1" x14ac:dyDescent="0.2">
      <c r="B10" s="32"/>
      <c r="C10" s="300" t="s">
        <v>202</v>
      </c>
      <c r="D10" s="300"/>
      <c r="E10" s="300"/>
      <c r="F10" s="300"/>
      <c r="G10" s="300"/>
      <c r="H10" s="300"/>
    </row>
    <row r="11" spans="1:8" ht="33" customHeight="1" x14ac:dyDescent="0.2">
      <c r="B11" s="32"/>
      <c r="C11" s="300" t="s">
        <v>113</v>
      </c>
      <c r="D11" s="300"/>
      <c r="E11" s="300"/>
      <c r="F11" s="300"/>
      <c r="G11" s="300"/>
      <c r="H11" s="300"/>
    </row>
    <row r="12" spans="1:8" x14ac:dyDescent="0.2">
      <c r="B12" s="32"/>
      <c r="C12" s="90"/>
      <c r="D12" s="90"/>
      <c r="E12" s="90"/>
      <c r="F12" s="90"/>
      <c r="G12" s="90"/>
      <c r="H12" s="90"/>
    </row>
    <row r="13" spans="1:8" s="64" customFormat="1" ht="14.25" x14ac:dyDescent="0.2">
      <c r="B13" s="202"/>
      <c r="C13" s="344" t="s">
        <v>58</v>
      </c>
      <c r="D13" s="344"/>
      <c r="E13" s="344"/>
      <c r="F13" s="69"/>
    </row>
    <row r="14" spans="1:8" s="64" customFormat="1" ht="30" x14ac:dyDescent="0.2">
      <c r="B14" s="202"/>
      <c r="C14" s="217" t="s">
        <v>94</v>
      </c>
      <c r="D14" s="218" t="s">
        <v>41</v>
      </c>
      <c r="E14" s="216" t="s">
        <v>96</v>
      </c>
      <c r="F14" s="69"/>
    </row>
    <row r="15" spans="1:8" s="64" customFormat="1" ht="14.25" x14ac:dyDescent="0.2">
      <c r="B15" s="202"/>
      <c r="C15" s="226"/>
      <c r="D15" s="227"/>
      <c r="E15" s="220"/>
      <c r="F15" s="69"/>
    </row>
    <row r="16" spans="1:8" s="64" customFormat="1" ht="14.25" x14ac:dyDescent="0.2">
      <c r="B16" s="202"/>
      <c r="C16" s="226"/>
      <c r="D16" s="227"/>
      <c r="E16" s="220"/>
      <c r="F16" s="69"/>
    </row>
    <row r="17" spans="2:12" s="64" customFormat="1" ht="14.25" x14ac:dyDescent="0.2">
      <c r="B17" s="202"/>
      <c r="C17" s="226"/>
      <c r="D17" s="227"/>
      <c r="E17" s="220"/>
      <c r="F17" s="69"/>
    </row>
    <row r="18" spans="2:12" s="64" customFormat="1" ht="14.25" x14ac:dyDescent="0.2">
      <c r="B18" s="202"/>
      <c r="C18" s="226"/>
      <c r="D18" s="227"/>
      <c r="E18" s="220"/>
      <c r="F18" s="69"/>
    </row>
    <row r="19" spans="2:12" s="64" customFormat="1" ht="14.25" x14ac:dyDescent="0.2">
      <c r="B19" s="202"/>
      <c r="C19" s="226"/>
      <c r="D19" s="227"/>
      <c r="E19" s="220"/>
      <c r="F19" s="69"/>
    </row>
    <row r="20" spans="2:12" s="64" customFormat="1" ht="14.25" x14ac:dyDescent="0.2">
      <c r="B20" s="202"/>
      <c r="C20" s="226"/>
      <c r="D20" s="227"/>
      <c r="E20" s="220"/>
      <c r="F20" s="69"/>
    </row>
    <row r="21" spans="2:12" s="64" customFormat="1" ht="14.25" x14ac:dyDescent="0.2">
      <c r="B21" s="202"/>
      <c r="C21" s="226"/>
      <c r="D21" s="227"/>
      <c r="E21" s="220"/>
      <c r="F21" s="69"/>
    </row>
    <row r="22" spans="2:12" s="64" customFormat="1" ht="14.25" x14ac:dyDescent="0.2">
      <c r="B22" s="202"/>
      <c r="C22" s="226"/>
      <c r="D22" s="227"/>
      <c r="E22" s="220"/>
      <c r="F22" s="69"/>
      <c r="J22"/>
      <c r="K22"/>
      <c r="L22"/>
    </row>
    <row r="23" spans="2:12" s="64" customFormat="1" ht="14.25" x14ac:dyDescent="0.2">
      <c r="B23" s="202"/>
      <c r="C23" s="226"/>
      <c r="D23" s="227"/>
      <c r="E23" s="220"/>
      <c r="F23" s="69"/>
    </row>
    <row r="24" spans="2:12" s="64" customFormat="1" ht="14.25" x14ac:dyDescent="0.2">
      <c r="B24" s="202"/>
      <c r="C24" s="226"/>
      <c r="D24" s="227"/>
      <c r="E24" s="220"/>
      <c r="F24" s="69"/>
    </row>
    <row r="25" spans="2:12" s="64" customFormat="1" ht="14.25" x14ac:dyDescent="0.2">
      <c r="B25" s="202"/>
      <c r="C25" s="226"/>
      <c r="D25" s="227"/>
      <c r="E25" s="220"/>
      <c r="F25" s="69"/>
    </row>
    <row r="26" spans="2:12" s="64" customFormat="1" ht="14.25" x14ac:dyDescent="0.2">
      <c r="B26" s="202"/>
      <c r="C26" s="226"/>
      <c r="D26" s="227"/>
      <c r="E26" s="220"/>
      <c r="F26" s="69"/>
    </row>
    <row r="27" spans="2:12" x14ac:dyDescent="0.2">
      <c r="B27" s="32"/>
      <c r="C27" s="20"/>
      <c r="D27" s="20"/>
      <c r="E27" s="20"/>
      <c r="F27" s="20"/>
    </row>
    <row r="28" spans="2:12" s="64" customFormat="1" ht="30" x14ac:dyDescent="0.2">
      <c r="B28" s="202"/>
      <c r="C28" s="203" t="s">
        <v>89</v>
      </c>
      <c r="D28" s="228">
        <f>SUM(D15:D26)</f>
        <v>0</v>
      </c>
      <c r="E28" s="215"/>
      <c r="F28" s="63"/>
    </row>
    <row r="29" spans="2:12" x14ac:dyDescent="0.2">
      <c r="B29" s="32"/>
      <c r="C29" s="20"/>
      <c r="D29" s="20"/>
      <c r="E29" s="20"/>
      <c r="F29" s="20"/>
      <c r="G29" s="20"/>
    </row>
    <row r="30" spans="2:12" x14ac:dyDescent="0.2">
      <c r="B30" s="32"/>
      <c r="C30" s="20"/>
      <c r="D30" s="20"/>
      <c r="E30" s="20"/>
      <c r="F30" s="20"/>
      <c r="G30" s="20"/>
    </row>
    <row r="31" spans="2:12" x14ac:dyDescent="0.2">
      <c r="B31" s="20"/>
      <c r="C31" s="43"/>
      <c r="D31" s="43"/>
      <c r="E31" s="43"/>
      <c r="F31" s="44"/>
      <c r="H31" s="20"/>
    </row>
    <row r="32" spans="2:12" ht="14.25" x14ac:dyDescent="0.2">
      <c r="B32" s="20"/>
      <c r="C32" s="344" t="s">
        <v>59</v>
      </c>
      <c r="D32" s="344"/>
      <c r="E32" s="344"/>
      <c r="F32" s="44"/>
      <c r="H32" s="20"/>
    </row>
    <row r="33" spans="2:8" ht="30" x14ac:dyDescent="0.2">
      <c r="B33" s="20"/>
      <c r="C33" s="219" t="s">
        <v>94</v>
      </c>
      <c r="D33" s="219" t="s">
        <v>41</v>
      </c>
      <c r="E33" s="216" t="s">
        <v>96</v>
      </c>
      <c r="F33" s="44"/>
      <c r="H33" s="20"/>
    </row>
    <row r="34" spans="2:8" ht="14.25" x14ac:dyDescent="0.2">
      <c r="B34" s="20"/>
      <c r="C34" s="226"/>
      <c r="D34" s="227"/>
      <c r="E34" s="220"/>
      <c r="F34" s="44"/>
      <c r="H34" s="20"/>
    </row>
    <row r="35" spans="2:8" ht="14.25" x14ac:dyDescent="0.2">
      <c r="B35" s="20"/>
      <c r="C35" s="226"/>
      <c r="D35" s="227"/>
      <c r="E35" s="220"/>
      <c r="F35" s="44"/>
      <c r="H35" s="20"/>
    </row>
    <row r="36" spans="2:8" ht="14.25" x14ac:dyDescent="0.2">
      <c r="B36" s="20"/>
      <c r="C36" s="226"/>
      <c r="D36" s="227"/>
      <c r="E36" s="220"/>
      <c r="F36" s="44"/>
      <c r="H36" s="20"/>
    </row>
    <row r="37" spans="2:8" ht="14.25" x14ac:dyDescent="0.2">
      <c r="B37" s="20"/>
      <c r="C37" s="226"/>
      <c r="D37" s="227"/>
      <c r="E37" s="220"/>
      <c r="F37" s="44"/>
      <c r="H37" s="20"/>
    </row>
    <row r="38" spans="2:8" ht="14.25" x14ac:dyDescent="0.2">
      <c r="B38" s="20"/>
      <c r="C38" s="226"/>
      <c r="D38" s="227"/>
      <c r="E38" s="220"/>
      <c r="F38" s="44"/>
      <c r="H38" s="20"/>
    </row>
    <row r="39" spans="2:8" ht="14.25" x14ac:dyDescent="0.2">
      <c r="B39" s="20"/>
      <c r="C39" s="226"/>
      <c r="D39" s="227"/>
      <c r="E39" s="220"/>
      <c r="F39" s="44"/>
      <c r="H39" s="20"/>
    </row>
    <row r="40" spans="2:8" ht="14.25" x14ac:dyDescent="0.2">
      <c r="B40" s="20"/>
      <c r="C40" s="226"/>
      <c r="D40" s="227"/>
      <c r="E40" s="220"/>
      <c r="F40" s="44"/>
      <c r="H40" s="20"/>
    </row>
    <row r="41" spans="2:8" ht="14.25" x14ac:dyDescent="0.2">
      <c r="B41" s="20"/>
      <c r="C41" s="226"/>
      <c r="D41" s="227"/>
      <c r="E41" s="220"/>
      <c r="F41" s="44"/>
      <c r="H41" s="20"/>
    </row>
    <row r="42" spans="2:8" ht="14.25" x14ac:dyDescent="0.2">
      <c r="B42" s="20"/>
      <c r="C42" s="226"/>
      <c r="D42" s="227"/>
      <c r="E42" s="220"/>
      <c r="F42" s="44"/>
      <c r="H42" s="20"/>
    </row>
    <row r="43" spans="2:8" ht="14.25" x14ac:dyDescent="0.2">
      <c r="B43" s="20"/>
      <c r="C43" s="226"/>
      <c r="D43" s="227"/>
      <c r="E43" s="220"/>
      <c r="F43" s="44"/>
      <c r="H43" s="20"/>
    </row>
    <row r="44" spans="2:8" ht="14.25" x14ac:dyDescent="0.2">
      <c r="B44" s="20"/>
      <c r="C44" s="226"/>
      <c r="D44" s="227"/>
      <c r="E44" s="220"/>
      <c r="F44" s="44"/>
      <c r="H44" s="20"/>
    </row>
    <row r="45" spans="2:8" ht="14.25" x14ac:dyDescent="0.2">
      <c r="B45" s="20"/>
      <c r="C45" s="226"/>
      <c r="D45" s="227"/>
      <c r="E45" s="220"/>
      <c r="F45" s="44"/>
      <c r="H45" s="20"/>
    </row>
    <row r="46" spans="2:8" x14ac:dyDescent="0.2">
      <c r="B46" s="20"/>
      <c r="C46" s="20"/>
      <c r="D46" s="20"/>
      <c r="F46" s="44"/>
      <c r="H46" s="20"/>
    </row>
    <row r="47" spans="2:8" ht="30" x14ac:dyDescent="0.2">
      <c r="B47" s="20"/>
      <c r="C47" s="203" t="s">
        <v>60</v>
      </c>
      <c r="D47" s="228">
        <f>SUM(D34:D45)</f>
        <v>0</v>
      </c>
      <c r="E47" s="64"/>
      <c r="F47" s="44"/>
      <c r="H47" s="20"/>
    </row>
    <row r="48" spans="2:8" x14ac:dyDescent="0.2">
      <c r="B48" s="20"/>
      <c r="C48" s="43"/>
      <c r="D48" s="43"/>
      <c r="E48" s="43"/>
      <c r="F48" s="44"/>
      <c r="H48" s="20"/>
    </row>
    <row r="49" spans="1:8" ht="13.5" thickBot="1" x14ac:dyDescent="0.25">
      <c r="B49" s="20"/>
      <c r="C49" s="43"/>
      <c r="D49" s="43"/>
      <c r="E49" s="43"/>
      <c r="F49" s="44"/>
      <c r="H49" s="20"/>
    </row>
    <row r="50" spans="1:8" ht="44.25" customHeight="1" thickBot="1" x14ac:dyDescent="0.25">
      <c r="B50" s="20"/>
      <c r="C50" s="204" t="s">
        <v>16</v>
      </c>
      <c r="D50" s="229">
        <f>+D28+D47</f>
        <v>0</v>
      </c>
      <c r="E50" s="205" t="s">
        <v>106</v>
      </c>
    </row>
    <row r="51" spans="1:8" x14ac:dyDescent="0.2">
      <c r="B51" s="20"/>
      <c r="C51" s="342"/>
      <c r="D51" s="342"/>
      <c r="E51" s="342"/>
      <c r="F51" s="342"/>
      <c r="G51" s="43"/>
      <c r="H51" s="20"/>
    </row>
    <row r="52" spans="1:8" ht="13.5" thickBot="1" x14ac:dyDescent="0.25">
      <c r="A52" s="45"/>
      <c r="B52" s="45"/>
      <c r="C52" s="46"/>
      <c r="D52" s="46"/>
      <c r="E52" s="46"/>
      <c r="F52" s="46"/>
      <c r="G52" s="46"/>
      <c r="H52" s="61"/>
    </row>
    <row r="53" spans="1:8" ht="23.45" customHeight="1" thickBot="1" x14ac:dyDescent="0.25">
      <c r="A53" s="45"/>
      <c r="B53" s="45"/>
      <c r="C53" s="288" t="str">
        <f>IF(D50&lt;25000000,"STOP - Use $750,000 as Type A / B Threshold. Complete the Program Type column in the tables above and go to Step 2.",IF(D50&gt;25000000,"Go to Next Step"))</f>
        <v>STOP - Use $750,000 as Type A / B Threshold. Complete the Program Type column in the tables above and go to Step 2.</v>
      </c>
      <c r="D53" s="289"/>
      <c r="E53" s="289"/>
      <c r="F53" s="289"/>
      <c r="G53" s="289"/>
      <c r="H53" s="290"/>
    </row>
    <row r="54" spans="1:8" x14ac:dyDescent="0.2">
      <c r="A54" s="45"/>
      <c r="B54" s="45"/>
      <c r="C54" s="46"/>
      <c r="D54" s="46"/>
      <c r="E54" s="46"/>
      <c r="F54" s="46"/>
      <c r="G54" s="46"/>
      <c r="H54" s="61"/>
    </row>
    <row r="56" spans="1:8" ht="16.5" thickBot="1" x14ac:dyDescent="0.25">
      <c r="B56" s="85" t="s">
        <v>108</v>
      </c>
      <c r="C56" s="346" t="s">
        <v>110</v>
      </c>
      <c r="D56" s="346"/>
      <c r="E56" s="346"/>
      <c r="F56" s="346"/>
      <c r="G56" s="346"/>
      <c r="H56" s="346"/>
    </row>
    <row r="57" spans="1:8" ht="105.75" customHeight="1" thickBot="1" x14ac:dyDescent="0.25">
      <c r="C57" s="300" t="s">
        <v>112</v>
      </c>
      <c r="D57" s="300"/>
      <c r="E57" s="300"/>
      <c r="F57" s="300"/>
      <c r="G57" s="300"/>
    </row>
    <row r="58" spans="1:8" s="68" customFormat="1" ht="15.75" x14ac:dyDescent="0.25">
      <c r="C58" s="84" t="s">
        <v>3</v>
      </c>
      <c r="D58" s="71"/>
      <c r="E58" s="71"/>
      <c r="F58" s="70"/>
      <c r="G58" s="76" t="s">
        <v>57</v>
      </c>
      <c r="H58" s="89"/>
    </row>
    <row r="59" spans="1:8" s="69" customFormat="1" ht="13.9" customHeight="1" x14ac:dyDescent="0.2">
      <c r="C59" s="334" t="s">
        <v>91</v>
      </c>
      <c r="D59" s="335"/>
      <c r="E59" s="256"/>
      <c r="G59" s="225"/>
      <c r="H59" s="78"/>
    </row>
    <row r="60" spans="1:8" s="69" customFormat="1" ht="50.25" customHeight="1" x14ac:dyDescent="0.2">
      <c r="B60" s="256"/>
      <c r="C60" s="334"/>
      <c r="D60" s="335"/>
      <c r="E60" s="256"/>
      <c r="H60" s="78"/>
    </row>
    <row r="61" spans="1:8" s="69" customFormat="1" ht="16.149999999999999" customHeight="1" thickBot="1" x14ac:dyDescent="0.25">
      <c r="B61" s="257"/>
      <c r="C61" s="206"/>
      <c r="D61" s="257"/>
      <c r="E61" s="257"/>
      <c r="H61" s="78"/>
    </row>
    <row r="62" spans="1:8" s="69" customFormat="1" ht="25.5" customHeight="1" thickBot="1" x14ac:dyDescent="0.25">
      <c r="C62" s="79"/>
      <c r="D62" s="288" t="str">
        <f>IF(G59="","Answer Question Above",IF(G59="Yes","Complete Table 1 below",IF(G59="No","Complete Table 2 below")))</f>
        <v>Answer Question Above</v>
      </c>
      <c r="E62" s="289"/>
      <c r="F62" s="289"/>
      <c r="G62" s="290"/>
      <c r="H62" s="207"/>
    </row>
    <row r="63" spans="1:8" s="69" customFormat="1" ht="25.5" customHeight="1" thickBot="1" x14ac:dyDescent="0.25">
      <c r="C63" s="258"/>
      <c r="D63" s="82"/>
      <c r="E63" s="82"/>
      <c r="F63" s="82"/>
      <c r="G63" s="82"/>
      <c r="H63" s="83"/>
    </row>
    <row r="65" spans="2:8" ht="8.25" customHeight="1" x14ac:dyDescent="0.2">
      <c r="D65" s="47"/>
      <c r="E65" s="47"/>
      <c r="F65" s="9"/>
    </row>
    <row r="66" spans="2:8" ht="15.6" customHeight="1" x14ac:dyDescent="0.2">
      <c r="B66" s="15"/>
      <c r="C66" s="259" t="s">
        <v>148</v>
      </c>
      <c r="D66" s="259"/>
      <c r="E66" s="259"/>
      <c r="F66" s="261"/>
      <c r="G66" s="261"/>
      <c r="H66" s="261"/>
    </row>
    <row r="67" spans="2:8" ht="15.6" customHeight="1" x14ac:dyDescent="0.2">
      <c r="B67" s="15"/>
      <c r="C67" s="66" t="s">
        <v>159</v>
      </c>
      <c r="E67" s="260"/>
      <c r="F67" s="260"/>
    </row>
    <row r="68" spans="2:8" ht="15.6" customHeight="1" x14ac:dyDescent="0.2">
      <c r="B68" s="15"/>
      <c r="C68" s="64"/>
      <c r="D68" s="260"/>
      <c r="E68" s="260"/>
      <c r="F68" s="260"/>
    </row>
    <row r="69" spans="2:8" ht="15.6" customHeight="1" x14ac:dyDescent="0.2">
      <c r="B69" s="15"/>
      <c r="C69" s="64"/>
      <c r="D69" s="347" t="s">
        <v>94</v>
      </c>
      <c r="E69" s="347" t="s">
        <v>17</v>
      </c>
      <c r="F69" s="347"/>
    </row>
    <row r="70" spans="2:8" ht="13.9" customHeight="1" x14ac:dyDescent="0.2">
      <c r="D70" s="347"/>
      <c r="E70" s="347"/>
      <c r="F70" s="347"/>
    </row>
    <row r="71" spans="2:8" x14ac:dyDescent="0.2">
      <c r="D71" s="221"/>
      <c r="E71" s="345"/>
      <c r="F71" s="345"/>
    </row>
    <row r="72" spans="2:8" x14ac:dyDescent="0.2">
      <c r="D72" s="221"/>
      <c r="E72" s="345"/>
      <c r="F72" s="345"/>
    </row>
    <row r="73" spans="2:8" x14ac:dyDescent="0.2">
      <c r="D73" s="221"/>
      <c r="E73" s="345"/>
      <c r="F73" s="345"/>
    </row>
    <row r="74" spans="2:8" x14ac:dyDescent="0.2">
      <c r="D74" s="221"/>
      <c r="E74" s="345"/>
      <c r="F74" s="345"/>
    </row>
    <row r="75" spans="2:8" x14ac:dyDescent="0.2">
      <c r="D75" s="221"/>
      <c r="E75" s="345"/>
      <c r="F75" s="345"/>
    </row>
    <row r="76" spans="2:8" x14ac:dyDescent="0.2">
      <c r="D76" s="48"/>
      <c r="E76" s="48"/>
      <c r="F76" s="49"/>
    </row>
    <row r="77" spans="2:8" ht="15" x14ac:dyDescent="0.2">
      <c r="D77" s="318" t="s">
        <v>158</v>
      </c>
      <c r="E77" s="318"/>
      <c r="F77" s="318"/>
      <c r="G77" s="95"/>
      <c r="H77" s="95"/>
    </row>
    <row r="78" spans="2:8" x14ac:dyDescent="0.2">
      <c r="D78" s="48"/>
      <c r="E78" s="48"/>
      <c r="F78" s="49"/>
    </row>
    <row r="79" spans="2:8" ht="15" x14ac:dyDescent="0.2">
      <c r="C79" s="259" t="s">
        <v>149</v>
      </c>
      <c r="D79" s="262"/>
      <c r="E79" s="262"/>
      <c r="F79" s="263"/>
      <c r="G79" s="261"/>
      <c r="H79" s="261"/>
    </row>
    <row r="80" spans="2:8" ht="14.25" x14ac:dyDescent="0.2">
      <c r="C80" s="64" t="s">
        <v>184</v>
      </c>
      <c r="D80" s="48"/>
      <c r="E80" s="48"/>
      <c r="F80" s="49"/>
    </row>
    <row r="81" spans="2:9" ht="20.25" customHeight="1" thickBot="1" x14ac:dyDescent="0.25">
      <c r="D81" s="47"/>
      <c r="E81" s="47"/>
      <c r="F81" s="49"/>
    </row>
    <row r="82" spans="2:9" s="64" customFormat="1" ht="45" customHeight="1" thickBot="1" x14ac:dyDescent="0.25">
      <c r="C82" s="330" t="s">
        <v>63</v>
      </c>
      <c r="D82" s="331"/>
      <c r="E82" s="330" t="s">
        <v>151</v>
      </c>
      <c r="F82" s="336"/>
      <c r="G82" s="337"/>
      <c r="H82" s="97" t="s">
        <v>150</v>
      </c>
      <c r="I82" s="69"/>
    </row>
    <row r="83" spans="2:9" ht="14.25" x14ac:dyDescent="0.2">
      <c r="C83" s="328" t="s">
        <v>4</v>
      </c>
      <c r="D83" s="329"/>
      <c r="E83" s="322">
        <v>750000</v>
      </c>
      <c r="F83" s="322"/>
      <c r="G83" s="323"/>
      <c r="H83" s="264"/>
      <c r="I83"/>
    </row>
    <row r="84" spans="2:9" ht="14.25" x14ac:dyDescent="0.2">
      <c r="C84" s="328" t="s">
        <v>5</v>
      </c>
      <c r="D84" s="329"/>
      <c r="E84" s="322" t="s">
        <v>6</v>
      </c>
      <c r="F84" s="322"/>
      <c r="G84" s="323"/>
      <c r="H84" s="265"/>
      <c r="I84"/>
    </row>
    <row r="85" spans="2:9" ht="14.25" x14ac:dyDescent="0.2">
      <c r="C85" s="328" t="s">
        <v>7</v>
      </c>
      <c r="D85" s="329"/>
      <c r="E85" s="322" t="s">
        <v>8</v>
      </c>
      <c r="F85" s="322"/>
      <c r="G85" s="323"/>
      <c r="H85" s="265"/>
      <c r="I85"/>
    </row>
    <row r="86" spans="2:9" ht="14.25" x14ac:dyDescent="0.2">
      <c r="C86" s="328" t="s">
        <v>9</v>
      </c>
      <c r="D86" s="329"/>
      <c r="E86" s="322" t="s">
        <v>10</v>
      </c>
      <c r="F86" s="322"/>
      <c r="G86" s="323"/>
      <c r="H86" s="265"/>
      <c r="I86"/>
    </row>
    <row r="87" spans="2:9" ht="14.25" x14ac:dyDescent="0.2">
      <c r="C87" s="328" t="s">
        <v>11</v>
      </c>
      <c r="D87" s="329"/>
      <c r="E87" s="322" t="s">
        <v>12</v>
      </c>
      <c r="F87" s="322"/>
      <c r="G87" s="323"/>
      <c r="H87" s="265"/>
      <c r="I87"/>
    </row>
    <row r="88" spans="2:9" ht="15" thickBot="1" x14ac:dyDescent="0.25">
      <c r="C88" s="324" t="s">
        <v>13</v>
      </c>
      <c r="D88" s="325"/>
      <c r="E88" s="326" t="s">
        <v>14</v>
      </c>
      <c r="F88" s="326"/>
      <c r="G88" s="327"/>
      <c r="H88" s="266"/>
      <c r="I88"/>
    </row>
    <row r="89" spans="2:9" x14ac:dyDescent="0.2">
      <c r="D89" s="47"/>
      <c r="E89" s="47"/>
      <c r="F89" s="49" t="s">
        <v>157</v>
      </c>
    </row>
    <row r="90" spans="2:9" ht="15" x14ac:dyDescent="0.2">
      <c r="C90" s="318" t="s">
        <v>152</v>
      </c>
      <c r="D90" s="318"/>
      <c r="E90" s="318"/>
      <c r="F90" s="318"/>
      <c r="G90" s="318"/>
      <c r="H90" s="318"/>
    </row>
    <row r="91" spans="2:9" ht="20.25" customHeight="1" x14ac:dyDescent="0.2">
      <c r="D91" s="47"/>
      <c r="E91" s="47"/>
      <c r="F91" s="49"/>
    </row>
    <row r="92" spans="2:9" x14ac:dyDescent="0.2">
      <c r="D92" s="24"/>
      <c r="E92" s="24"/>
      <c r="F92" s="50"/>
    </row>
    <row r="93" spans="2:9" ht="16.5" thickBot="1" x14ac:dyDescent="0.25">
      <c r="B93" s="85" t="s">
        <v>109</v>
      </c>
      <c r="C93" s="346" t="s">
        <v>18</v>
      </c>
      <c r="D93" s="346"/>
      <c r="E93" s="346"/>
      <c r="F93" s="346"/>
      <c r="G93" s="346"/>
      <c r="H93" s="346"/>
    </row>
    <row r="94" spans="2:9" ht="126.75" customHeight="1" x14ac:dyDescent="0.2">
      <c r="B94" s="12"/>
      <c r="C94" s="300" t="s">
        <v>111</v>
      </c>
      <c r="D94" s="300"/>
      <c r="E94" s="300"/>
      <c r="F94" s="300"/>
      <c r="G94" s="300"/>
    </row>
    <row r="95" spans="2:9" ht="18" customHeight="1" x14ac:dyDescent="0.2">
      <c r="B95" s="12"/>
      <c r="C95" s="67"/>
      <c r="D95" s="67"/>
      <c r="E95" s="67"/>
      <c r="F95" s="67"/>
      <c r="G95" s="67"/>
    </row>
    <row r="96" spans="2:9" ht="15" x14ac:dyDescent="0.2">
      <c r="C96" s="321" t="s">
        <v>162</v>
      </c>
      <c r="D96" s="321"/>
      <c r="E96" s="321"/>
      <c r="F96" s="321"/>
      <c r="G96" s="52"/>
    </row>
    <row r="97" spans="2:9" ht="15.75" x14ac:dyDescent="0.2">
      <c r="C97" s="210"/>
      <c r="D97" s="210"/>
      <c r="E97" s="214" t="s">
        <v>94</v>
      </c>
      <c r="F97" s="214" t="s">
        <v>41</v>
      </c>
      <c r="G97" s="52"/>
    </row>
    <row r="98" spans="2:9" ht="15" x14ac:dyDescent="0.2">
      <c r="C98" s="64" t="s">
        <v>93</v>
      </c>
      <c r="E98" s="221"/>
      <c r="F98" s="53"/>
    </row>
    <row r="99" spans="2:9" ht="14.25" x14ac:dyDescent="0.2">
      <c r="C99" s="64"/>
      <c r="E99" s="212" t="s">
        <v>19</v>
      </c>
      <c r="F99" s="211">
        <v>4</v>
      </c>
    </row>
    <row r="100" spans="2:9" x14ac:dyDescent="0.2">
      <c r="D100"/>
      <c r="E100" s="212" t="s">
        <v>95</v>
      </c>
      <c r="F100" s="213">
        <f>+F98*F99</f>
        <v>0</v>
      </c>
      <c r="G100" s="208" t="s">
        <v>92</v>
      </c>
    </row>
    <row r="101" spans="2:9" x14ac:dyDescent="0.2">
      <c r="D101" s="40"/>
      <c r="E101" s="40"/>
    </row>
    <row r="102" spans="2:9" ht="13.5" thickBot="1" x14ac:dyDescent="0.25">
      <c r="D102" s="40"/>
      <c r="E102" s="40"/>
    </row>
    <row r="103" spans="2:9" s="68" customFormat="1" ht="15.75" x14ac:dyDescent="0.25">
      <c r="C103" s="84" t="s">
        <v>3</v>
      </c>
      <c r="D103" s="71"/>
      <c r="E103" s="71"/>
      <c r="F103" s="70"/>
      <c r="G103" s="76" t="s">
        <v>57</v>
      </c>
      <c r="H103" s="89"/>
    </row>
    <row r="104" spans="2:9" s="69" customFormat="1" ht="13.9" customHeight="1" x14ac:dyDescent="0.2">
      <c r="C104" s="334" t="s">
        <v>185</v>
      </c>
      <c r="D104" s="335"/>
      <c r="E104" s="256"/>
      <c r="G104" s="225"/>
      <c r="H104" s="78"/>
    </row>
    <row r="105" spans="2:9" s="69" customFormat="1" ht="25.5" customHeight="1" thickBot="1" x14ac:dyDescent="0.25">
      <c r="B105" s="256"/>
      <c r="C105" s="334"/>
      <c r="D105" s="335"/>
      <c r="E105" s="256"/>
      <c r="H105" s="78"/>
    </row>
    <row r="106" spans="2:9" s="69" customFormat="1" ht="25.5" customHeight="1" thickBot="1" x14ac:dyDescent="0.25">
      <c r="C106" s="79"/>
      <c r="D106" s="288" t="str">
        <f>IF(G104="","Answer Question Above",IF(G104="Yes","Complete Table 3 below",IF(G104="No","Complete Table 4 below")))</f>
        <v>Answer Question Above</v>
      </c>
      <c r="E106" s="289"/>
      <c r="F106" s="289"/>
      <c r="G106" s="290"/>
      <c r="H106" s="207"/>
      <c r="I106"/>
    </row>
    <row r="107" spans="2:9" s="69" customFormat="1" ht="25.5" customHeight="1" thickBot="1" x14ac:dyDescent="0.25">
      <c r="C107" s="258"/>
      <c r="D107" s="82"/>
      <c r="E107" s="82"/>
      <c r="F107" s="82"/>
      <c r="G107" s="82"/>
      <c r="H107" s="83"/>
    </row>
    <row r="108" spans="2:9" x14ac:dyDescent="0.2">
      <c r="D108" s="40"/>
      <c r="E108" s="40"/>
    </row>
    <row r="110" spans="2:9" ht="15.6" customHeight="1" x14ac:dyDescent="0.2">
      <c r="B110" s="15"/>
      <c r="C110" s="259" t="s">
        <v>153</v>
      </c>
      <c r="D110" s="259"/>
      <c r="E110" s="259"/>
      <c r="F110" s="261"/>
      <c r="G110" s="261"/>
      <c r="H110" s="261"/>
    </row>
    <row r="111" spans="2:9" ht="15" x14ac:dyDescent="0.2">
      <c r="C111" s="64" t="s">
        <v>154</v>
      </c>
      <c r="G111" s="6"/>
    </row>
    <row r="112" spans="2:9" ht="16.899999999999999" customHeight="1" x14ac:dyDescent="0.2">
      <c r="C112" s="64"/>
      <c r="G112" s="6"/>
    </row>
    <row r="113" spans="3:9" ht="15" x14ac:dyDescent="0.2">
      <c r="D113" s="332" t="s">
        <v>97</v>
      </c>
      <c r="E113" s="332"/>
      <c r="F113" s="332"/>
    </row>
    <row r="114" spans="3:9" ht="15" x14ac:dyDescent="0.2">
      <c r="D114" s="219" t="s">
        <v>94</v>
      </c>
      <c r="E114" s="349" t="s">
        <v>17</v>
      </c>
      <c r="F114" s="350"/>
    </row>
    <row r="115" spans="3:9" x14ac:dyDescent="0.2">
      <c r="D115" s="222"/>
      <c r="E115" s="333"/>
      <c r="F115" s="333"/>
    </row>
    <row r="116" spans="3:9" x14ac:dyDescent="0.2">
      <c r="D116" s="221"/>
      <c r="E116" s="333"/>
      <c r="F116" s="333"/>
    </row>
    <row r="117" spans="3:9" x14ac:dyDescent="0.2">
      <c r="D117" s="221"/>
      <c r="E117" s="333"/>
      <c r="F117" s="333"/>
    </row>
    <row r="118" spans="3:9" ht="18" customHeight="1" x14ac:dyDescent="0.2">
      <c r="D118" s="212" t="s">
        <v>20</v>
      </c>
      <c r="E118" s="348">
        <f>SUM(E114:E117)</f>
        <v>0</v>
      </c>
      <c r="F118" s="348"/>
    </row>
    <row r="119" spans="3:9" ht="18" customHeight="1" x14ac:dyDescent="0.2">
      <c r="D119" s="40"/>
      <c r="E119" s="223"/>
      <c r="F119" s="223"/>
    </row>
    <row r="120" spans="3:9" ht="14.25" x14ac:dyDescent="0.2">
      <c r="C120" s="340" t="s">
        <v>98</v>
      </c>
      <c r="D120" s="340"/>
      <c r="E120" s="340"/>
      <c r="F120" s="340"/>
      <c r="G120" s="340"/>
      <c r="H120" s="55"/>
      <c r="I120" s="55"/>
    </row>
    <row r="121" spans="3:9" ht="14.25" x14ac:dyDescent="0.2">
      <c r="C121" s="209"/>
      <c r="D121" s="209"/>
      <c r="E121" s="209"/>
      <c r="F121" s="209"/>
      <c r="G121" s="209"/>
      <c r="H121" s="55"/>
      <c r="I121" s="55"/>
    </row>
    <row r="122" spans="3:9" ht="14.25" x14ac:dyDescent="0.2">
      <c r="C122" s="209"/>
      <c r="D122" s="209"/>
      <c r="E122" s="209"/>
      <c r="F122" s="209"/>
      <c r="G122" s="209"/>
      <c r="H122" s="55"/>
      <c r="I122"/>
    </row>
    <row r="123" spans="3:9" ht="15" x14ac:dyDescent="0.2">
      <c r="C123" s="321" t="s">
        <v>99</v>
      </c>
      <c r="D123" s="321"/>
      <c r="E123" s="321"/>
      <c r="F123" s="321"/>
      <c r="G123" s="209"/>
      <c r="H123" s="55"/>
      <c r="I123" s="55"/>
    </row>
    <row r="124" spans="3:9" ht="14.25" x14ac:dyDescent="0.2">
      <c r="C124" s="209"/>
      <c r="D124" s="209"/>
      <c r="E124" s="209"/>
      <c r="F124" s="209"/>
      <c r="G124" s="209"/>
      <c r="H124" s="55"/>
      <c r="I124" s="55"/>
    </row>
    <row r="125" spans="3:9" ht="14.25" x14ac:dyDescent="0.2">
      <c r="C125" s="224" t="s">
        <v>100</v>
      </c>
      <c r="D125" s="209"/>
      <c r="E125" s="319">
        <f>+D50</f>
        <v>0</v>
      </c>
      <c r="F125" s="319"/>
      <c r="G125" s="209"/>
      <c r="H125" s="55"/>
      <c r="I125" s="55"/>
    </row>
    <row r="126" spans="3:9" ht="14.25" x14ac:dyDescent="0.2">
      <c r="C126" s="224" t="s">
        <v>21</v>
      </c>
      <c r="D126" s="209"/>
      <c r="E126" s="319">
        <f>-E118</f>
        <v>0</v>
      </c>
      <c r="F126" s="319"/>
      <c r="G126" s="209"/>
      <c r="H126" s="55"/>
      <c r="I126" s="55"/>
    </row>
    <row r="127" spans="3:9" ht="14.25" x14ac:dyDescent="0.2">
      <c r="C127" s="224" t="s">
        <v>22</v>
      </c>
      <c r="D127" s="209"/>
      <c r="E127" s="320">
        <f>SUM(E125:F126)</f>
        <v>0</v>
      </c>
      <c r="F127" s="320"/>
      <c r="G127" s="276" t="s">
        <v>156</v>
      </c>
      <c r="H127" s="55"/>
      <c r="I127" s="55"/>
    </row>
    <row r="128" spans="3:9" ht="15" thickBot="1" x14ac:dyDescent="0.25">
      <c r="C128" s="209"/>
      <c r="D128" s="209"/>
      <c r="E128" s="209"/>
      <c r="F128" s="209"/>
      <c r="G128" s="209"/>
      <c r="H128" s="55"/>
      <c r="I128" s="55"/>
    </row>
    <row r="129" spans="3:9" ht="75.75" thickBot="1" x14ac:dyDescent="0.25">
      <c r="C129" s="330" t="s">
        <v>63</v>
      </c>
      <c r="D129" s="331"/>
      <c r="E129" s="330" t="s">
        <v>151</v>
      </c>
      <c r="F129" s="336"/>
      <c r="G129" s="337"/>
      <c r="H129" s="97" t="s">
        <v>197</v>
      </c>
      <c r="I129" s="55"/>
    </row>
    <row r="130" spans="3:9" ht="14.25" x14ac:dyDescent="0.2">
      <c r="C130" s="328" t="s">
        <v>4</v>
      </c>
      <c r="D130" s="329"/>
      <c r="E130" s="322">
        <v>750000</v>
      </c>
      <c r="F130" s="322"/>
      <c r="G130" s="323"/>
      <c r="H130" s="264"/>
      <c r="I130" s="55"/>
    </row>
    <row r="131" spans="3:9" ht="14.25" x14ac:dyDescent="0.2">
      <c r="C131" s="328" t="s">
        <v>5</v>
      </c>
      <c r="D131" s="329"/>
      <c r="E131" s="322" t="s">
        <v>6</v>
      </c>
      <c r="F131" s="322"/>
      <c r="G131" s="323"/>
      <c r="H131" s="265"/>
      <c r="I131" s="55"/>
    </row>
    <row r="132" spans="3:9" ht="14.25" x14ac:dyDescent="0.2">
      <c r="C132" s="328" t="s">
        <v>7</v>
      </c>
      <c r="D132" s="329"/>
      <c r="E132" s="322" t="s">
        <v>8</v>
      </c>
      <c r="F132" s="322"/>
      <c r="G132" s="323"/>
      <c r="H132" s="265"/>
      <c r="I132" s="55"/>
    </row>
    <row r="133" spans="3:9" ht="14.25" x14ac:dyDescent="0.2">
      <c r="C133" s="328" t="s">
        <v>9</v>
      </c>
      <c r="D133" s="329"/>
      <c r="E133" s="322" t="s">
        <v>10</v>
      </c>
      <c r="F133" s="322"/>
      <c r="G133" s="323"/>
      <c r="H133" s="265"/>
      <c r="I133" s="55"/>
    </row>
    <row r="134" spans="3:9" ht="14.25" x14ac:dyDescent="0.2">
      <c r="C134" s="328" t="s">
        <v>11</v>
      </c>
      <c r="D134" s="329"/>
      <c r="E134" s="322" t="s">
        <v>12</v>
      </c>
      <c r="F134" s="322"/>
      <c r="G134" s="323"/>
      <c r="H134" s="265"/>
      <c r="I134" s="55"/>
    </row>
    <row r="135" spans="3:9" ht="15" thickBot="1" x14ac:dyDescent="0.25">
      <c r="C135" s="324" t="s">
        <v>13</v>
      </c>
      <c r="D135" s="325"/>
      <c r="E135" s="326" t="s">
        <v>14</v>
      </c>
      <c r="F135" s="326"/>
      <c r="G135" s="327"/>
      <c r="H135" s="266"/>
      <c r="I135" s="55"/>
    </row>
    <row r="136" spans="3:9" ht="14.25" x14ac:dyDescent="0.2">
      <c r="C136" s="209"/>
      <c r="D136" s="209"/>
      <c r="E136" s="209"/>
      <c r="F136" s="209"/>
      <c r="G136" s="209"/>
      <c r="H136" s="55"/>
      <c r="I136" s="55"/>
    </row>
    <row r="137" spans="3:9" ht="14.45" customHeight="1" x14ac:dyDescent="0.2">
      <c r="C137" s="318" t="s">
        <v>152</v>
      </c>
      <c r="D137" s="318"/>
      <c r="E137" s="318"/>
      <c r="F137" s="318"/>
      <c r="G137" s="318"/>
      <c r="H137" s="318"/>
      <c r="I137" s="55"/>
    </row>
    <row r="138" spans="3:9" ht="14.25" x14ac:dyDescent="0.2">
      <c r="C138" s="209"/>
      <c r="D138" s="209"/>
      <c r="E138" s="209"/>
      <c r="F138" s="209"/>
      <c r="G138" s="209"/>
      <c r="H138" s="55"/>
      <c r="I138" s="55"/>
    </row>
    <row r="139" spans="3:9" x14ac:dyDescent="0.2">
      <c r="D139" s="62"/>
      <c r="E139" s="62"/>
      <c r="F139" s="62"/>
      <c r="G139" s="54"/>
      <c r="H139" s="55"/>
      <c r="I139" s="55"/>
    </row>
    <row r="140" spans="3:9" ht="15" x14ac:dyDescent="0.2">
      <c r="C140" s="259" t="s">
        <v>155</v>
      </c>
      <c r="D140" s="262"/>
      <c r="E140" s="262"/>
      <c r="F140" s="263"/>
      <c r="G140" s="261"/>
      <c r="H140" s="261"/>
    </row>
    <row r="141" spans="3:9" ht="14.25" x14ac:dyDescent="0.2">
      <c r="C141" s="64" t="s">
        <v>184</v>
      </c>
      <c r="D141" s="48"/>
      <c r="E141" s="48"/>
      <c r="F141" s="49"/>
    </row>
    <row r="142" spans="3:9" ht="20.25" customHeight="1" thickBot="1" x14ac:dyDescent="0.25">
      <c r="D142" s="47"/>
      <c r="E142" s="47"/>
      <c r="F142" s="49"/>
    </row>
    <row r="143" spans="3:9" s="64" customFormat="1" ht="75.75" thickBot="1" x14ac:dyDescent="0.25">
      <c r="C143" s="330" t="s">
        <v>63</v>
      </c>
      <c r="D143" s="331"/>
      <c r="E143" s="330" t="s">
        <v>151</v>
      </c>
      <c r="F143" s="336"/>
      <c r="G143" s="337"/>
      <c r="H143" s="97" t="s">
        <v>197</v>
      </c>
      <c r="I143" s="69"/>
    </row>
    <row r="144" spans="3:9" ht="14.25" x14ac:dyDescent="0.2">
      <c r="C144" s="328" t="s">
        <v>4</v>
      </c>
      <c r="D144" s="329"/>
      <c r="E144" s="322">
        <v>750000</v>
      </c>
      <c r="F144" s="322"/>
      <c r="G144" s="323"/>
      <c r="H144" s="264"/>
      <c r="I144"/>
    </row>
    <row r="145" spans="3:9" ht="14.25" x14ac:dyDescent="0.2">
      <c r="C145" s="328" t="s">
        <v>5</v>
      </c>
      <c r="D145" s="329"/>
      <c r="E145" s="322" t="s">
        <v>6</v>
      </c>
      <c r="F145" s="322"/>
      <c r="G145" s="323"/>
      <c r="H145" s="265"/>
      <c r="I145"/>
    </row>
    <row r="146" spans="3:9" ht="14.25" x14ac:dyDescent="0.2">
      <c r="C146" s="328" t="s">
        <v>7</v>
      </c>
      <c r="D146" s="329"/>
      <c r="E146" s="322" t="s">
        <v>8</v>
      </c>
      <c r="F146" s="322"/>
      <c r="G146" s="323"/>
      <c r="H146" s="265"/>
      <c r="I146"/>
    </row>
    <row r="147" spans="3:9" ht="14.25" x14ac:dyDescent="0.2">
      <c r="C147" s="328" t="s">
        <v>9</v>
      </c>
      <c r="D147" s="329"/>
      <c r="E147" s="322" t="s">
        <v>10</v>
      </c>
      <c r="F147" s="322"/>
      <c r="G147" s="323"/>
      <c r="H147" s="265"/>
      <c r="I147"/>
    </row>
    <row r="148" spans="3:9" ht="14.25" x14ac:dyDescent="0.2">
      <c r="C148" s="328" t="s">
        <v>11</v>
      </c>
      <c r="D148" s="329"/>
      <c r="E148" s="322" t="s">
        <v>12</v>
      </c>
      <c r="F148" s="322"/>
      <c r="G148" s="323"/>
      <c r="H148" s="265"/>
      <c r="I148"/>
    </row>
    <row r="149" spans="3:9" ht="15" thickBot="1" x14ac:dyDescent="0.25">
      <c r="C149" s="324" t="s">
        <v>13</v>
      </c>
      <c r="D149" s="325"/>
      <c r="E149" s="326" t="s">
        <v>14</v>
      </c>
      <c r="F149" s="326"/>
      <c r="G149" s="327"/>
      <c r="H149" s="266"/>
      <c r="I149"/>
    </row>
    <row r="150" spans="3:9" x14ac:dyDescent="0.2">
      <c r="D150" s="47"/>
      <c r="E150" s="47"/>
      <c r="F150" s="49"/>
    </row>
    <row r="151" spans="3:9" ht="15" x14ac:dyDescent="0.2">
      <c r="C151" s="318" t="s">
        <v>152</v>
      </c>
      <c r="D151" s="318"/>
      <c r="E151" s="318"/>
      <c r="F151" s="318"/>
      <c r="G151" s="318"/>
      <c r="H151" s="318"/>
    </row>
    <row r="152" spans="3:9" ht="24.75" customHeight="1" x14ac:dyDescent="0.2">
      <c r="C152" s="64"/>
      <c r="D152" s="47"/>
      <c r="E152"/>
      <c r="F152" s="62"/>
      <c r="G152" s="54"/>
      <c r="H152" s="55"/>
      <c r="I152" s="55"/>
    </row>
    <row r="153" spans="3:9" customFormat="1" x14ac:dyDescent="0.2">
      <c r="F153" s="49"/>
    </row>
    <row r="154" spans="3:9" customFormat="1" ht="12.75" customHeight="1" x14ac:dyDescent="0.2"/>
    <row r="155" spans="3:9" customFormat="1" x14ac:dyDescent="0.2"/>
    <row r="157" spans="3:9" x14ac:dyDescent="0.2">
      <c r="C157" s="6"/>
    </row>
    <row r="158" spans="3:9" x14ac:dyDescent="0.2">
      <c r="C158" s="6"/>
    </row>
    <row r="159" spans="3:9" x14ac:dyDescent="0.2">
      <c r="C159" s="6"/>
    </row>
  </sheetData>
  <mergeCells count="84">
    <mergeCell ref="C145:D145"/>
    <mergeCell ref="E145:G145"/>
    <mergeCell ref="C149:D149"/>
    <mergeCell ref="E149:G149"/>
    <mergeCell ref="C146:D146"/>
    <mergeCell ref="E146:G146"/>
    <mergeCell ref="C147:D147"/>
    <mergeCell ref="E147:G147"/>
    <mergeCell ref="C148:D148"/>
    <mergeCell ref="E148:G148"/>
    <mergeCell ref="C83:D83"/>
    <mergeCell ref="E74:F74"/>
    <mergeCell ref="C143:D143"/>
    <mergeCell ref="E143:G143"/>
    <mergeCell ref="C144:D144"/>
    <mergeCell ref="E144:G144"/>
    <mergeCell ref="E117:F117"/>
    <mergeCell ref="E118:F118"/>
    <mergeCell ref="C120:G120"/>
    <mergeCell ref="E125:F125"/>
    <mergeCell ref="E114:F114"/>
    <mergeCell ref="E129:G129"/>
    <mergeCell ref="C130:D130"/>
    <mergeCell ref="E130:G130"/>
    <mergeCell ref="C131:D131"/>
    <mergeCell ref="E131:G131"/>
    <mergeCell ref="E71:F71"/>
    <mergeCell ref="E72:F72"/>
    <mergeCell ref="E86:G86"/>
    <mergeCell ref="C56:H56"/>
    <mergeCell ref="C93:H93"/>
    <mergeCell ref="E73:F73"/>
    <mergeCell ref="C84:D84"/>
    <mergeCell ref="C85:D85"/>
    <mergeCell ref="C57:G57"/>
    <mergeCell ref="C59:D60"/>
    <mergeCell ref="D62:G62"/>
    <mergeCell ref="D69:D70"/>
    <mergeCell ref="E69:F70"/>
    <mergeCell ref="C86:D86"/>
    <mergeCell ref="E75:F75"/>
    <mergeCell ref="C82:D82"/>
    <mergeCell ref="B2:H2"/>
    <mergeCell ref="B3:H3"/>
    <mergeCell ref="C7:H7"/>
    <mergeCell ref="C5:H5"/>
    <mergeCell ref="C51:F51"/>
    <mergeCell ref="C9:H9"/>
    <mergeCell ref="C13:E13"/>
    <mergeCell ref="C32:E32"/>
    <mergeCell ref="C11:H11"/>
    <mergeCell ref="C10:H10"/>
    <mergeCell ref="C53:H53"/>
    <mergeCell ref="D113:F113"/>
    <mergeCell ref="E115:F115"/>
    <mergeCell ref="E116:F116"/>
    <mergeCell ref="C87:D87"/>
    <mergeCell ref="C88:D88"/>
    <mergeCell ref="E87:G87"/>
    <mergeCell ref="E88:G88"/>
    <mergeCell ref="C96:F96"/>
    <mergeCell ref="C94:G94"/>
    <mergeCell ref="D106:G106"/>
    <mergeCell ref="C104:D105"/>
    <mergeCell ref="E82:G82"/>
    <mergeCell ref="E83:G83"/>
    <mergeCell ref="E84:G84"/>
    <mergeCell ref="E85:G85"/>
    <mergeCell ref="C137:H137"/>
    <mergeCell ref="C151:H151"/>
    <mergeCell ref="C90:H90"/>
    <mergeCell ref="D77:F77"/>
    <mergeCell ref="E126:F126"/>
    <mergeCell ref="E127:F127"/>
    <mergeCell ref="C123:F123"/>
    <mergeCell ref="E134:G134"/>
    <mergeCell ref="C135:D135"/>
    <mergeCell ref="E135:G135"/>
    <mergeCell ref="C132:D132"/>
    <mergeCell ref="E132:G132"/>
    <mergeCell ref="C133:D133"/>
    <mergeCell ref="E133:G133"/>
    <mergeCell ref="C134:D134"/>
    <mergeCell ref="C129:D129"/>
  </mergeCells>
  <conditionalFormatting sqref="C66:H76 D77 G77:H77 B93:H151">
    <cfRule type="expression" dxfId="110" priority="5">
      <formula>$G$59="No"</formula>
    </cfRule>
  </conditionalFormatting>
  <conditionalFormatting sqref="C110:H137">
    <cfRule type="expression" dxfId="109" priority="2">
      <formula>$G$104="No"</formula>
    </cfRule>
  </conditionalFormatting>
  <conditionalFormatting sqref="C140:H151">
    <cfRule type="expression" dxfId="108" priority="1">
      <formula>$G$104="Yes"</formula>
    </cfRule>
  </conditionalFormatting>
  <conditionalFormatting sqref="G77:H77 C79:H90">
    <cfRule type="expression" dxfId="107" priority="4">
      <formula>$G$59="yes"</formula>
    </cfRule>
  </conditionalFormatting>
  <dataValidations count="2">
    <dataValidation type="list" allowBlank="1" showInputMessage="1" showErrorMessage="1" sqref="G59 G104 F65" xr:uid="{00000000-0002-0000-0100-000000000000}">
      <formula1>"Yes, No"</formula1>
    </dataValidation>
    <dataValidation type="list" allowBlank="1" showInputMessage="1" showErrorMessage="1" sqref="E15:E26 E34:E45" xr:uid="{446B349B-5A51-4038-B8BB-D2E81F013977}">
      <formula1>"Type A, Type B"</formula1>
    </dataValidation>
  </dataValidations>
  <pageMargins left="0.25" right="0.25" top="0.75" bottom="0.75" header="0.3" footer="0.3"/>
  <pageSetup scale="42" fitToHeight="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showGridLines="0" zoomScale="80" zoomScaleNormal="80" workbookViewId="0">
      <pane ySplit="3" topLeftCell="A4" activePane="bottomLeft" state="frozen"/>
      <selection activeCell="B1" sqref="B1"/>
      <selection pane="bottomLeft"/>
    </sheetView>
  </sheetViews>
  <sheetFormatPr defaultRowHeight="12.75" x14ac:dyDescent="0.2"/>
  <cols>
    <col min="1" max="1" width="5.42578125" customWidth="1"/>
    <col min="3" max="3" width="18.85546875" customWidth="1"/>
    <col min="4" max="4" width="22.28515625" customWidth="1"/>
    <col min="5" max="6" width="29.85546875" customWidth="1"/>
    <col min="7" max="7" width="16.28515625" customWidth="1"/>
    <col min="8" max="8" width="9.140625" customWidth="1"/>
  </cols>
  <sheetData>
    <row r="1" spans="1:8" x14ac:dyDescent="0.2">
      <c r="A1" t="s">
        <v>0</v>
      </c>
    </row>
    <row r="2" spans="1:8" s="11" customFormat="1" ht="21.6" customHeight="1" x14ac:dyDescent="0.2">
      <c r="B2" s="338" t="s">
        <v>64</v>
      </c>
      <c r="C2" s="338"/>
      <c r="D2" s="338"/>
      <c r="E2" s="338"/>
      <c r="F2" s="338"/>
      <c r="G2" s="338"/>
      <c r="H2" s="338"/>
    </row>
    <row r="3" spans="1:8" s="11" customFormat="1" ht="21" customHeight="1" thickBot="1" x14ac:dyDescent="0.25">
      <c r="B3" s="339" t="s">
        <v>104</v>
      </c>
      <c r="C3" s="339"/>
      <c r="D3" s="339"/>
      <c r="E3" s="339"/>
      <c r="F3" s="339"/>
      <c r="G3" s="339"/>
      <c r="H3" s="339"/>
    </row>
    <row r="4" spans="1:8" ht="14.25" customHeight="1" x14ac:dyDescent="0.2"/>
    <row r="5" spans="1:8" s="4" customFormat="1" ht="15.75" x14ac:dyDescent="0.25">
      <c r="B5" s="91" t="s">
        <v>107</v>
      </c>
      <c r="C5" s="365" t="s">
        <v>29</v>
      </c>
      <c r="D5" s="365"/>
      <c r="E5" s="365"/>
      <c r="F5" s="92"/>
      <c r="G5" s="93"/>
      <c r="H5" s="94"/>
    </row>
    <row r="6" spans="1:8" ht="15.75" customHeight="1" thickBot="1" x14ac:dyDescent="0.25">
      <c r="B6" s="12"/>
      <c r="F6" s="13"/>
      <c r="G6" s="14"/>
    </row>
    <row r="7" spans="1:8" ht="53.25" customHeight="1" thickBot="1" x14ac:dyDescent="0.25">
      <c r="C7" s="330" t="s">
        <v>63</v>
      </c>
      <c r="D7" s="336"/>
      <c r="E7" s="330" t="s">
        <v>61</v>
      </c>
      <c r="F7" s="336"/>
      <c r="G7" s="330" t="s">
        <v>198</v>
      </c>
      <c r="H7" s="337"/>
    </row>
    <row r="8" spans="1:8" ht="14.25" x14ac:dyDescent="0.2">
      <c r="C8" s="370" t="s">
        <v>4</v>
      </c>
      <c r="D8" s="371"/>
      <c r="E8" s="368">
        <v>750000</v>
      </c>
      <c r="F8" s="369"/>
      <c r="G8" s="366"/>
      <c r="H8" s="367"/>
    </row>
    <row r="9" spans="1:8" ht="14.25" x14ac:dyDescent="0.2">
      <c r="C9" s="358" t="s">
        <v>5</v>
      </c>
      <c r="D9" s="359"/>
      <c r="E9" s="358" t="s">
        <v>30</v>
      </c>
      <c r="F9" s="362"/>
      <c r="G9" s="352"/>
      <c r="H9" s="353"/>
    </row>
    <row r="10" spans="1:8" ht="14.25" x14ac:dyDescent="0.2">
      <c r="C10" s="358" t="s">
        <v>7</v>
      </c>
      <c r="D10" s="359"/>
      <c r="E10" s="363" t="s">
        <v>8</v>
      </c>
      <c r="F10" s="364"/>
      <c r="G10" s="352"/>
      <c r="H10" s="353"/>
    </row>
    <row r="11" spans="1:8" ht="14.25" x14ac:dyDescent="0.2">
      <c r="C11" s="358" t="s">
        <v>31</v>
      </c>
      <c r="D11" s="359"/>
      <c r="E11" s="358" t="s">
        <v>32</v>
      </c>
      <c r="F11" s="362"/>
      <c r="G11" s="352"/>
      <c r="H11" s="353"/>
    </row>
    <row r="12" spans="1:8" ht="14.25" x14ac:dyDescent="0.2">
      <c r="C12" s="358" t="s">
        <v>33</v>
      </c>
      <c r="D12" s="359"/>
      <c r="E12" s="358" t="s">
        <v>12</v>
      </c>
      <c r="F12" s="362"/>
      <c r="G12" s="352"/>
      <c r="H12" s="353"/>
    </row>
    <row r="13" spans="1:8" ht="15" thickBot="1" x14ac:dyDescent="0.25">
      <c r="C13" s="360" t="s">
        <v>13</v>
      </c>
      <c r="D13" s="361"/>
      <c r="E13" s="356" t="s">
        <v>14</v>
      </c>
      <c r="F13" s="357"/>
      <c r="G13" s="354"/>
      <c r="H13" s="355"/>
    </row>
    <row r="16" spans="1:8" s="4" customFormat="1" ht="15.75" x14ac:dyDescent="0.25">
      <c r="B16" s="91" t="s">
        <v>108</v>
      </c>
      <c r="C16" s="351" t="s">
        <v>105</v>
      </c>
      <c r="D16" s="351"/>
      <c r="E16" s="351"/>
      <c r="F16" s="351"/>
      <c r="G16" s="351"/>
      <c r="H16" s="351"/>
    </row>
    <row r="18" spans="2:9" s="11" customFormat="1" ht="72" customHeight="1" x14ac:dyDescent="0.2">
      <c r="B18" s="32"/>
      <c r="C18" s="340" t="s">
        <v>218</v>
      </c>
      <c r="D18" s="340"/>
      <c r="E18" s="340"/>
      <c r="F18" s="340"/>
      <c r="G18" s="340"/>
      <c r="H18" s="340"/>
    </row>
    <row r="19" spans="2:9" s="11" customFormat="1" ht="14.25" x14ac:dyDescent="0.2">
      <c r="B19" s="32"/>
      <c r="C19" s="75" t="s">
        <v>90</v>
      </c>
      <c r="D19" s="90"/>
      <c r="E19" s="90"/>
      <c r="F19" s="90"/>
      <c r="G19" s="90"/>
      <c r="H19" s="90"/>
    </row>
    <row r="20" spans="2:9" s="11" customFormat="1" ht="43.5" customHeight="1" x14ac:dyDescent="0.2">
      <c r="B20" s="32"/>
      <c r="C20" s="343" t="s">
        <v>196</v>
      </c>
      <c r="D20" s="343"/>
      <c r="E20" s="343"/>
      <c r="F20" s="343"/>
      <c r="G20" s="343"/>
      <c r="H20" s="343"/>
    </row>
    <row r="21" spans="2:9" s="11" customFormat="1" ht="44.25" customHeight="1" x14ac:dyDescent="0.2">
      <c r="B21" s="32"/>
      <c r="C21" s="300" t="s">
        <v>237</v>
      </c>
      <c r="D21" s="300"/>
      <c r="E21" s="300"/>
      <c r="F21" s="300"/>
      <c r="G21" s="300"/>
      <c r="H21" s="300"/>
    </row>
    <row r="22" spans="2:9" s="11" customFormat="1" ht="18" customHeight="1" x14ac:dyDescent="0.2">
      <c r="B22" s="32"/>
      <c r="C22" s="300" t="s">
        <v>114</v>
      </c>
      <c r="D22" s="300"/>
      <c r="E22" s="300"/>
      <c r="F22" s="300"/>
      <c r="G22" s="300"/>
      <c r="H22" s="300"/>
    </row>
    <row r="23" spans="2:9" ht="13.5" thickBot="1" x14ac:dyDescent="0.25"/>
    <row r="24" spans="2:9" s="11" customFormat="1" ht="30.75" thickBot="1" x14ac:dyDescent="0.25">
      <c r="D24" s="96" t="s">
        <v>199</v>
      </c>
      <c r="E24" s="97" t="s">
        <v>146</v>
      </c>
      <c r="F24" s="98" t="s">
        <v>147</v>
      </c>
    </row>
    <row r="25" spans="2:9" ht="14.25" x14ac:dyDescent="0.2">
      <c r="D25" s="99"/>
      <c r="E25" s="230"/>
      <c r="F25" s="100"/>
    </row>
    <row r="26" spans="2:9" ht="14.25" x14ac:dyDescent="0.2">
      <c r="D26" s="101"/>
      <c r="E26" s="231"/>
      <c r="F26" s="100"/>
      <c r="I26" s="16"/>
    </row>
    <row r="27" spans="2:9" ht="14.25" x14ac:dyDescent="0.2">
      <c r="D27" s="101"/>
      <c r="E27" s="231"/>
      <c r="F27" s="100"/>
    </row>
    <row r="28" spans="2:9" ht="14.25" x14ac:dyDescent="0.2">
      <c r="D28" s="101"/>
      <c r="E28" s="231"/>
      <c r="F28" s="100"/>
    </row>
    <row r="29" spans="2:9" ht="14.25" x14ac:dyDescent="0.2">
      <c r="D29" s="101"/>
      <c r="E29" s="231"/>
      <c r="F29" s="100"/>
    </row>
    <row r="30" spans="2:9" ht="14.25" x14ac:dyDescent="0.2">
      <c r="D30" s="101"/>
      <c r="E30" s="231"/>
      <c r="F30" s="100"/>
    </row>
    <row r="31" spans="2:9" ht="14.25" x14ac:dyDescent="0.2">
      <c r="D31" s="101"/>
      <c r="E31" s="231"/>
      <c r="F31" s="100"/>
    </row>
    <row r="32" spans="2:9" ht="14.25" x14ac:dyDescent="0.2">
      <c r="D32" s="101"/>
      <c r="E32" s="231"/>
      <c r="F32" s="100"/>
    </row>
    <row r="33" spans="2:16" ht="14.25" x14ac:dyDescent="0.2">
      <c r="D33" s="101"/>
      <c r="E33" s="231"/>
      <c r="F33" s="100"/>
    </row>
    <row r="34" spans="2:16" ht="15" thickBot="1" x14ac:dyDescent="0.25">
      <c r="D34" s="102"/>
      <c r="E34" s="232"/>
      <c r="F34" s="100"/>
    </row>
    <row r="35" spans="2:16" ht="15.75" thickBot="1" x14ac:dyDescent="0.3">
      <c r="D35" s="103" t="s">
        <v>62</v>
      </c>
      <c r="E35" s="104">
        <f>SUM(E25:E34)</f>
        <v>0</v>
      </c>
      <c r="F35" s="123" t="s">
        <v>106</v>
      </c>
    </row>
    <row r="36" spans="2:16" x14ac:dyDescent="0.2">
      <c r="E36" s="10"/>
    </row>
    <row r="37" spans="2:16" ht="13.5" thickBot="1" x14ac:dyDescent="0.25">
      <c r="E37" s="10"/>
    </row>
    <row r="38" spans="2:16" ht="22.15" customHeight="1" thickBot="1" x14ac:dyDescent="0.25">
      <c r="B38" s="288" t="s">
        <v>34</v>
      </c>
      <c r="C38" s="289"/>
      <c r="D38" s="289"/>
      <c r="E38" s="289"/>
      <c r="F38" s="289"/>
      <c r="G38" s="289"/>
      <c r="H38" s="290"/>
      <c r="I38" s="95"/>
      <c r="J38" s="95"/>
      <c r="K38" s="95"/>
      <c r="L38" s="95"/>
      <c r="M38" s="95"/>
      <c r="N38" s="95"/>
      <c r="O38" s="95"/>
      <c r="P38" s="95"/>
    </row>
    <row r="39" spans="2:16" x14ac:dyDescent="0.2">
      <c r="E39" s="10"/>
    </row>
    <row r="40" spans="2:16" x14ac:dyDescent="0.2">
      <c r="E40" s="10"/>
    </row>
    <row r="41" spans="2:16" x14ac:dyDescent="0.2">
      <c r="E41" s="10"/>
    </row>
  </sheetData>
  <mergeCells count="30">
    <mergeCell ref="C22:H22"/>
    <mergeCell ref="E11:F11"/>
    <mergeCell ref="E12:F12"/>
    <mergeCell ref="G8:H8"/>
    <mergeCell ref="E8:F8"/>
    <mergeCell ref="C8:D8"/>
    <mergeCell ref="C18:H18"/>
    <mergeCell ref="C21:H21"/>
    <mergeCell ref="B2:H2"/>
    <mergeCell ref="B3:H3"/>
    <mergeCell ref="C7:D7"/>
    <mergeCell ref="E7:F7"/>
    <mergeCell ref="G7:H7"/>
    <mergeCell ref="C5:E5"/>
    <mergeCell ref="B38:H38"/>
    <mergeCell ref="C16:H16"/>
    <mergeCell ref="G9:H9"/>
    <mergeCell ref="G10:H10"/>
    <mergeCell ref="G11:H11"/>
    <mergeCell ref="G12:H12"/>
    <mergeCell ref="G13:H13"/>
    <mergeCell ref="E13:F13"/>
    <mergeCell ref="C9:D9"/>
    <mergeCell ref="C10:D10"/>
    <mergeCell ref="C11:D11"/>
    <mergeCell ref="C12:D12"/>
    <mergeCell ref="C13:D13"/>
    <mergeCell ref="E9:F9"/>
    <mergeCell ref="E10:F10"/>
    <mergeCell ref="C20:H20"/>
  </mergeCells>
  <dataValidations count="1">
    <dataValidation type="list" allowBlank="1" showInputMessage="1" showErrorMessage="1" sqref="F25:F34" xr:uid="{AB89D8AC-1AEA-4D05-8ED9-8E05521263AA}">
      <formula1>"Type A, Type B"</formula1>
    </dataValidation>
  </dataValidations>
  <pageMargins left="0.25" right="0.25" top="0.75" bottom="0.75" header="0.3" footer="0.3"/>
  <pageSetup scale="4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0"/>
  <sheetViews>
    <sheetView showGridLines="0" zoomScale="85" zoomScaleNormal="85"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4.7109375" customWidth="1"/>
    <col min="2" max="2" width="4.42578125" customWidth="1"/>
    <col min="3" max="3" width="57.42578125" customWidth="1"/>
    <col min="4" max="4" width="20.7109375" customWidth="1"/>
    <col min="5" max="5" width="32.140625" customWidth="1"/>
    <col min="6" max="6" width="20.7109375" customWidth="1"/>
    <col min="7" max="7" width="32.140625" customWidth="1"/>
    <col min="8" max="9" width="9.140625" style="1"/>
  </cols>
  <sheetData>
    <row r="1" spans="2:13" s="1" customFormat="1" x14ac:dyDescent="0.2"/>
    <row r="2" spans="2:13" s="11" customFormat="1" ht="21.6" customHeight="1" x14ac:dyDescent="0.2">
      <c r="C2" s="338" t="s">
        <v>116</v>
      </c>
      <c r="D2" s="338"/>
      <c r="E2" s="338"/>
      <c r="F2" s="338"/>
      <c r="G2" s="338"/>
      <c r="J2"/>
      <c r="K2"/>
      <c r="L2"/>
      <c r="M2"/>
    </row>
    <row r="3" spans="2:13" s="11" customFormat="1" ht="21" customHeight="1" thickBot="1" x14ac:dyDescent="0.25">
      <c r="B3" s="339" t="s">
        <v>115</v>
      </c>
      <c r="C3" s="339"/>
      <c r="D3" s="339"/>
      <c r="E3" s="339"/>
      <c r="F3" s="339"/>
      <c r="G3" s="339"/>
      <c r="H3" s="339"/>
    </row>
    <row r="4" spans="2:13" s="1" customFormat="1" ht="14.25" x14ac:dyDescent="0.2">
      <c r="D4" s="106"/>
      <c r="J4"/>
      <c r="K4"/>
      <c r="L4"/>
      <c r="M4"/>
    </row>
    <row r="5" spans="2:13" s="4" customFormat="1" ht="15.6" customHeight="1" x14ac:dyDescent="0.25">
      <c r="B5" s="91" t="s">
        <v>107</v>
      </c>
      <c r="C5" s="351" t="s">
        <v>66</v>
      </c>
      <c r="D5" s="351"/>
      <c r="E5" s="351"/>
      <c r="F5" s="351"/>
      <c r="G5" s="351"/>
      <c r="H5" s="376"/>
      <c r="J5"/>
      <c r="K5"/>
      <c r="L5"/>
      <c r="M5"/>
    </row>
    <row r="6" spans="2:13" ht="15.75" x14ac:dyDescent="0.25">
      <c r="B6" s="1"/>
      <c r="C6" s="4"/>
      <c r="D6" s="1"/>
      <c r="E6" s="1"/>
      <c r="F6" s="1"/>
      <c r="G6" s="1"/>
    </row>
    <row r="7" spans="2:13" ht="14.25" x14ac:dyDescent="0.2">
      <c r="B7" s="1"/>
      <c r="C7" s="108" t="s">
        <v>67</v>
      </c>
      <c r="D7" s="1"/>
      <c r="E7" s="1"/>
      <c r="F7" s="1"/>
      <c r="G7" s="1"/>
    </row>
    <row r="8" spans="2:13" ht="16.5" thickBot="1" x14ac:dyDescent="0.3">
      <c r="B8" s="1"/>
      <c r="C8" s="4"/>
      <c r="D8" s="1"/>
      <c r="E8" s="1"/>
      <c r="F8" s="1"/>
      <c r="G8" s="1"/>
    </row>
    <row r="9" spans="2:13" ht="15" x14ac:dyDescent="0.2">
      <c r="B9" s="1"/>
      <c r="C9" s="377" t="s">
        <v>35</v>
      </c>
      <c r="D9" s="109" t="s">
        <v>70</v>
      </c>
      <c r="E9" s="377" t="s">
        <v>68</v>
      </c>
      <c r="F9" s="109" t="s">
        <v>69</v>
      </c>
      <c r="G9" s="377" t="s">
        <v>68</v>
      </c>
      <c r="H9"/>
    </row>
    <row r="10" spans="2:13" ht="13.9" customHeight="1" thickBot="1" x14ac:dyDescent="0.25">
      <c r="B10" s="1"/>
      <c r="C10" s="378"/>
      <c r="D10" s="110" t="s">
        <v>36</v>
      </c>
      <c r="E10" s="378"/>
      <c r="F10" s="110" t="s">
        <v>36</v>
      </c>
      <c r="G10" s="378"/>
      <c r="H10"/>
    </row>
    <row r="11" spans="2:13" ht="89.25" x14ac:dyDescent="0.2">
      <c r="B11" s="1"/>
      <c r="C11" s="112" t="s">
        <v>173</v>
      </c>
      <c r="D11" s="116"/>
      <c r="E11" s="114"/>
      <c r="F11" s="116"/>
      <c r="G11" s="114"/>
      <c r="H11"/>
    </row>
    <row r="12" spans="2:13" ht="25.5" x14ac:dyDescent="0.2">
      <c r="C12" s="111" t="s">
        <v>172</v>
      </c>
      <c r="D12" s="271"/>
      <c r="E12" s="271"/>
      <c r="F12" s="271"/>
      <c r="G12" s="271"/>
      <c r="H12"/>
    </row>
    <row r="13" spans="2:13" ht="38.25" x14ac:dyDescent="0.2">
      <c r="C13" s="270" t="s">
        <v>234</v>
      </c>
      <c r="D13" s="117"/>
      <c r="E13" s="113"/>
      <c r="F13" s="117"/>
      <c r="G13" s="113"/>
      <c r="H13"/>
    </row>
    <row r="14" spans="2:13" x14ac:dyDescent="0.2">
      <c r="C14" s="270" t="s">
        <v>161</v>
      </c>
      <c r="D14" s="117"/>
      <c r="E14" s="113"/>
      <c r="F14" s="117"/>
      <c r="G14" s="113"/>
      <c r="H14"/>
    </row>
    <row r="15" spans="2:13" ht="96.75" customHeight="1" x14ac:dyDescent="0.2">
      <c r="C15" s="270" t="s">
        <v>182</v>
      </c>
      <c r="D15" s="117"/>
      <c r="E15" s="113"/>
      <c r="F15" s="117"/>
      <c r="G15" s="113"/>
      <c r="H15"/>
    </row>
    <row r="16" spans="2:13" ht="96.75" customHeight="1" x14ac:dyDescent="0.2">
      <c r="C16" s="270" t="s">
        <v>181</v>
      </c>
      <c r="D16" s="117"/>
      <c r="E16" s="113"/>
      <c r="F16" s="117"/>
      <c r="G16" s="113"/>
      <c r="H16"/>
    </row>
    <row r="17" spans="1:12" ht="63.75" x14ac:dyDescent="0.2">
      <c r="B17" s="1"/>
      <c r="C17" s="111" t="s">
        <v>174</v>
      </c>
      <c r="D17" s="117"/>
      <c r="E17" s="113"/>
      <c r="F17" s="117"/>
      <c r="G17" s="113"/>
    </row>
    <row r="18" spans="1:12" ht="76.5" x14ac:dyDescent="0.2">
      <c r="B18" s="1"/>
      <c r="C18" s="111" t="s">
        <v>175</v>
      </c>
      <c r="D18" s="117"/>
      <c r="E18" s="113"/>
      <c r="F18" s="117"/>
      <c r="G18" s="113"/>
    </row>
    <row r="19" spans="1:12" ht="76.5" x14ac:dyDescent="0.2">
      <c r="B19" s="1"/>
      <c r="C19" s="111" t="s">
        <v>176</v>
      </c>
      <c r="D19" s="117"/>
      <c r="E19" s="113"/>
      <c r="F19" s="117"/>
      <c r="G19" s="113"/>
    </row>
    <row r="20" spans="1:12" ht="114.75" x14ac:dyDescent="0.2">
      <c r="B20" s="1"/>
      <c r="C20" s="111" t="s">
        <v>177</v>
      </c>
      <c r="D20" s="118"/>
      <c r="E20" s="115"/>
      <c r="F20" s="117"/>
      <c r="G20" s="113"/>
    </row>
    <row r="21" spans="1:12" ht="76.5" x14ac:dyDescent="0.2">
      <c r="B21" s="1"/>
      <c r="C21" s="111" t="s">
        <v>178</v>
      </c>
      <c r="D21" s="117"/>
      <c r="E21" s="113"/>
      <c r="F21" s="117"/>
      <c r="G21" s="113"/>
    </row>
    <row r="22" spans="1:12" ht="63.75" x14ac:dyDescent="0.2">
      <c r="B22" s="1"/>
      <c r="C22" s="111" t="s">
        <v>179</v>
      </c>
      <c r="D22" s="117"/>
      <c r="E22" s="113"/>
      <c r="F22" s="117"/>
      <c r="G22" s="113"/>
    </row>
    <row r="23" spans="1:12" ht="76.5" x14ac:dyDescent="0.2">
      <c r="B23" s="1"/>
      <c r="C23" s="111" t="s">
        <v>180</v>
      </c>
      <c r="D23" s="117"/>
      <c r="E23" s="113"/>
      <c r="F23" s="117"/>
      <c r="G23" s="113"/>
    </row>
    <row r="24" spans="1:12" x14ac:dyDescent="0.2">
      <c r="B24" s="1"/>
      <c r="C24" s="1"/>
      <c r="D24" s="1"/>
      <c r="E24" s="1"/>
      <c r="F24" s="1"/>
      <c r="G24" s="1"/>
    </row>
    <row r="25" spans="1:12" s="69" customFormat="1" ht="15" x14ac:dyDescent="0.25">
      <c r="B25" s="120"/>
      <c r="C25" s="121" t="s">
        <v>37</v>
      </c>
      <c r="D25" s="375" t="str">
        <f>IF(OR(D11="No",D15="No",,D16="No",D17="No",D18="No",D19="Yes",D20="Yes",D21="Yes",D22="Yes",D23="Yes",F11="No",F15="No",F16="No",F17="No",F18="No",F19="Yes",F20="Yes",F21="Yes",F22="Yes",F23="Yes"),"NOT a low risk auditee - Minimum of 40% Coverage","Low risk auditee - Minimum of 20% Coverage")</f>
        <v>Low risk auditee - Minimum of 20% Coverage</v>
      </c>
      <c r="E25" s="375"/>
      <c r="F25" s="120"/>
      <c r="G25" s="120"/>
      <c r="H25" s="122"/>
      <c r="I25" s="122"/>
      <c r="J25" s="122"/>
    </row>
    <row r="26" spans="1:12" x14ac:dyDescent="0.2">
      <c r="B26" s="1"/>
      <c r="C26" s="1"/>
      <c r="D26" s="1"/>
      <c r="E26" s="1"/>
      <c r="F26" s="1"/>
      <c r="G26" s="1"/>
    </row>
    <row r="27" spans="1:12" ht="13.5" thickBot="1" x14ac:dyDescent="0.25">
      <c r="B27" s="1"/>
      <c r="C27" s="1"/>
      <c r="D27" s="1"/>
      <c r="E27" s="1"/>
      <c r="F27" s="1"/>
      <c r="G27" s="1"/>
    </row>
    <row r="28" spans="1:12" ht="15.75" thickBot="1" x14ac:dyDescent="0.25">
      <c r="B28" s="1"/>
      <c r="C28" s="288" t="s">
        <v>71</v>
      </c>
      <c r="D28" s="289"/>
      <c r="E28" s="289"/>
      <c r="F28" s="289"/>
      <c r="G28" s="290"/>
      <c r="H28"/>
    </row>
    <row r="29" spans="1:12" s="1" customFormat="1" x14ac:dyDescent="0.2"/>
    <row r="30" spans="1:12" s="28" customFormat="1" ht="13.5" customHeight="1" x14ac:dyDescent="0.2">
      <c r="A30" s="105" t="s">
        <v>23</v>
      </c>
      <c r="B30" s="200"/>
      <c r="C30" s="201"/>
      <c r="D30" s="201"/>
      <c r="E30" s="201"/>
      <c r="F30" s="201"/>
      <c r="G30" s="201"/>
      <c r="H30" s="183"/>
      <c r="I30" s="183"/>
      <c r="J30" s="173"/>
      <c r="K30" s="173"/>
      <c r="L30" s="88"/>
    </row>
    <row r="31" spans="1:12" ht="39" customHeight="1" x14ac:dyDescent="0.2">
      <c r="B31" s="107" t="s">
        <v>24</v>
      </c>
      <c r="C31" s="372" t="s">
        <v>230</v>
      </c>
      <c r="D31" s="372"/>
      <c r="E31" s="372"/>
      <c r="F31" s="372"/>
      <c r="G31" s="372"/>
    </row>
    <row r="32" spans="1:12" ht="66.75" customHeight="1" x14ac:dyDescent="0.2">
      <c r="B32" s="107" t="s">
        <v>25</v>
      </c>
      <c r="C32" s="373" t="s">
        <v>231</v>
      </c>
      <c r="D32" s="373"/>
      <c r="E32" s="373"/>
      <c r="F32" s="373"/>
      <c r="G32" s="373"/>
      <c r="H32" s="5"/>
    </row>
    <row r="33" spans="2:9" ht="67.5" customHeight="1" x14ac:dyDescent="0.2">
      <c r="C33" s="374" t="s">
        <v>118</v>
      </c>
      <c r="D33" s="374"/>
      <c r="E33" s="374"/>
      <c r="F33" s="374"/>
      <c r="G33" s="374"/>
      <c r="H33" s="8"/>
      <c r="I33" s="56"/>
    </row>
    <row r="34" spans="2:9" ht="17.25" customHeight="1" x14ac:dyDescent="0.2">
      <c r="B34" s="1"/>
      <c r="C34" s="372" t="s">
        <v>117</v>
      </c>
      <c r="D34" s="372"/>
      <c r="E34" s="372"/>
      <c r="F34" s="372"/>
      <c r="G34" s="372"/>
      <c r="H34" s="5"/>
    </row>
    <row r="35" spans="2:9" ht="48" customHeight="1" x14ac:dyDescent="0.2">
      <c r="B35" s="107" t="s">
        <v>26</v>
      </c>
      <c r="C35" s="372" t="s">
        <v>233</v>
      </c>
      <c r="D35" s="372"/>
      <c r="E35" s="372"/>
      <c r="F35" s="372"/>
      <c r="G35" s="372"/>
      <c r="H35" s="5"/>
    </row>
    <row r="36" spans="2:9" ht="30.6" customHeight="1" x14ac:dyDescent="0.2">
      <c r="B36" s="107" t="s">
        <v>27</v>
      </c>
      <c r="C36" s="372" t="s">
        <v>232</v>
      </c>
      <c r="D36" s="372"/>
      <c r="E36" s="372"/>
      <c r="F36" s="372"/>
      <c r="G36" s="372"/>
      <c r="H36" s="5"/>
    </row>
    <row r="37" spans="2:9" ht="70.5" customHeight="1" x14ac:dyDescent="0.2">
      <c r="B37" s="107" t="s">
        <v>28</v>
      </c>
      <c r="C37" s="372" t="s">
        <v>224</v>
      </c>
      <c r="D37" s="372"/>
      <c r="E37" s="372"/>
      <c r="F37" s="372"/>
      <c r="G37" s="372"/>
      <c r="H37"/>
      <c r="I37"/>
    </row>
    <row r="38" spans="2:9" x14ac:dyDescent="0.2">
      <c r="B38" s="17"/>
      <c r="C38" s="282" t="s">
        <v>222</v>
      </c>
      <c r="D38" s="1"/>
      <c r="E38" s="1"/>
      <c r="F38" s="1"/>
      <c r="G38" s="1"/>
    </row>
    <row r="39" spans="2:9" x14ac:dyDescent="0.2">
      <c r="C39" s="283" t="s">
        <v>223</v>
      </c>
    </row>
    <row r="40" spans="2:9" x14ac:dyDescent="0.2">
      <c r="D40" s="7"/>
      <c r="E40" s="7"/>
      <c r="F40" s="7"/>
      <c r="G40" s="7"/>
      <c r="H40" s="7"/>
      <c r="I40" s="7"/>
    </row>
  </sheetData>
  <mergeCells count="15">
    <mergeCell ref="C2:G2"/>
    <mergeCell ref="D25:E25"/>
    <mergeCell ref="C28:G28"/>
    <mergeCell ref="C5:H5"/>
    <mergeCell ref="E9:E10"/>
    <mergeCell ref="G9:G10"/>
    <mergeCell ref="C9:C10"/>
    <mergeCell ref="B3:H3"/>
    <mergeCell ref="C31:G31"/>
    <mergeCell ref="C32:G32"/>
    <mergeCell ref="C37:G37"/>
    <mergeCell ref="C33:G33"/>
    <mergeCell ref="C34:G34"/>
    <mergeCell ref="C36:G36"/>
    <mergeCell ref="C35:G35"/>
  </mergeCells>
  <conditionalFormatting sqref="D25 F25:G25">
    <cfRule type="containsText" dxfId="106" priority="12" operator="containsText" text="Not">
      <formula>NOT(ISERROR(SEARCH("Not",D25)))</formula>
    </cfRule>
  </conditionalFormatting>
  <conditionalFormatting sqref="D14:E15">
    <cfRule type="expression" dxfId="105" priority="10">
      <formula>$D$13="No"</formula>
    </cfRule>
  </conditionalFormatting>
  <conditionalFormatting sqref="D15:E15">
    <cfRule type="expression" dxfId="104" priority="8">
      <formula>$D$14="No"</formula>
    </cfRule>
  </conditionalFormatting>
  <conditionalFormatting sqref="D16:E16">
    <cfRule type="expression" dxfId="103" priority="6">
      <formula>$D$14="yes"</formula>
    </cfRule>
  </conditionalFormatting>
  <conditionalFormatting sqref="D17:E23">
    <cfRule type="expression" dxfId="102" priority="2">
      <formula>$D$16="No"</formula>
    </cfRule>
    <cfRule type="expression" dxfId="101" priority="4">
      <formula>$D$15="no"</formula>
    </cfRule>
    <cfRule type="expression" dxfId="100" priority="29">
      <formula>#REF!="No"</formula>
    </cfRule>
  </conditionalFormatting>
  <conditionalFormatting sqref="F11:G11 D12:G23">
    <cfRule type="expression" dxfId="99" priority="30">
      <formula>$D$11="No"</formula>
    </cfRule>
  </conditionalFormatting>
  <conditionalFormatting sqref="F11:G23 D18:E23">
    <cfRule type="expression" dxfId="98" priority="28">
      <formula>$D$17="No"</formula>
    </cfRule>
  </conditionalFormatting>
  <conditionalFormatting sqref="F11:G23 D19:E23">
    <cfRule type="expression" dxfId="97" priority="27">
      <formula>$D$18="No"</formula>
    </cfRule>
  </conditionalFormatting>
  <conditionalFormatting sqref="F11:G23 D20:E23">
    <cfRule type="expression" dxfId="96" priority="26">
      <formula>$D$19="Yes"</formula>
    </cfRule>
  </conditionalFormatting>
  <conditionalFormatting sqref="F11:G23 D21:E23">
    <cfRule type="expression" dxfId="95" priority="24">
      <formula>$D$20="Yes"</formula>
    </cfRule>
  </conditionalFormatting>
  <conditionalFormatting sqref="F11:G23 D22:E23">
    <cfRule type="expression" dxfId="94" priority="23">
      <formula>$D$21="Yes"</formula>
    </cfRule>
  </conditionalFormatting>
  <conditionalFormatting sqref="F11:G23 D23:E23">
    <cfRule type="expression" dxfId="93" priority="22">
      <formula>$D$22="Yes"</formula>
    </cfRule>
  </conditionalFormatting>
  <conditionalFormatting sqref="F11:G23">
    <cfRule type="expression" dxfId="92" priority="19">
      <formula>$D$23="Yes"</formula>
    </cfRule>
  </conditionalFormatting>
  <conditionalFormatting sqref="F12:G23">
    <cfRule type="expression" dxfId="91" priority="20">
      <formula>$F$11="No"</formula>
    </cfRule>
  </conditionalFormatting>
  <conditionalFormatting sqref="F14:G15">
    <cfRule type="expression" dxfId="90" priority="9">
      <formula>$F$13="No"</formula>
    </cfRule>
  </conditionalFormatting>
  <conditionalFormatting sqref="F15:G15">
    <cfRule type="expression" dxfId="89" priority="7">
      <formula>$F$14="No"</formula>
    </cfRule>
  </conditionalFormatting>
  <conditionalFormatting sqref="F16:G16">
    <cfRule type="expression" dxfId="88" priority="5">
      <formula>$F$14="yes"</formula>
    </cfRule>
  </conditionalFormatting>
  <conditionalFormatting sqref="F17:G23">
    <cfRule type="expression" dxfId="87" priority="1">
      <formula>$F$16="No"</formula>
    </cfRule>
    <cfRule type="expression" dxfId="86" priority="3">
      <formula>$F$15="No"</formula>
    </cfRule>
  </conditionalFormatting>
  <conditionalFormatting sqref="F18:G23">
    <cfRule type="expression" dxfId="85" priority="18">
      <formula>$F$17="No"</formula>
    </cfRule>
  </conditionalFormatting>
  <conditionalFormatting sqref="F19:G23">
    <cfRule type="expression" dxfId="84" priority="17">
      <formula>$F$18="No"</formula>
    </cfRule>
  </conditionalFormatting>
  <conditionalFormatting sqref="F20:G23">
    <cfRule type="expression" dxfId="83" priority="16">
      <formula>$F$19="Yes"</formula>
    </cfRule>
  </conditionalFormatting>
  <conditionalFormatting sqref="F21:G23">
    <cfRule type="expression" dxfId="82" priority="15">
      <formula>$F$20="Yes"</formula>
    </cfRule>
  </conditionalFormatting>
  <conditionalFormatting sqref="F22:G23">
    <cfRule type="expression" dxfId="81" priority="14">
      <formula>$F$21="Yes"</formula>
    </cfRule>
  </conditionalFormatting>
  <conditionalFormatting sqref="F23:G23">
    <cfRule type="expression" dxfId="80" priority="13">
      <formula>$F$22="Yes"</formula>
    </cfRule>
  </conditionalFormatting>
  <dataValidations count="2">
    <dataValidation type="list" allowBlank="1" showInputMessage="1" showErrorMessage="1" sqref="D21:D23 F21:F23" xr:uid="{2265E0FD-C61C-4806-984A-692F34CE7FDC}">
      <formula1>"Yes, No, N/A - No Type A Programs"</formula1>
    </dataValidation>
    <dataValidation type="list" allowBlank="1" showInputMessage="1" showErrorMessage="1" sqref="F11:F20 D11:D20" xr:uid="{00000000-0002-0000-0300-000000000000}">
      <formula1>"Yes, No"</formula1>
    </dataValidation>
  </dataValidations>
  <hyperlinks>
    <hyperlink ref="C38" r:id="rId1" xr:uid="{CB486916-0B8F-4509-88D0-E42B880A9718}"/>
    <hyperlink ref="C39" r:id="rId2" xr:uid="{7D87A564-943E-4FCE-A1E3-CDB4EEA089D7}"/>
  </hyperlinks>
  <pageMargins left="0.25" right="0.25" top="0.75" bottom="0.75" header="0.3" footer="0.3"/>
  <pageSetup scale="59" fitToHeight="2"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6"/>
  <sheetViews>
    <sheetView showGridLines="0" zoomScale="85" zoomScaleNormal="85" workbookViewId="0">
      <pane xSplit="2" ySplit="9" topLeftCell="C10" activePane="bottomRight" state="frozen"/>
      <selection pane="topRight" activeCell="C1" sqref="C1"/>
      <selection pane="bottomLeft" activeCell="A10" sqref="A10"/>
      <selection pane="bottomRight"/>
    </sheetView>
  </sheetViews>
  <sheetFormatPr defaultColWidth="9.140625" defaultRowHeight="12.75" x14ac:dyDescent="0.2"/>
  <cols>
    <col min="1" max="1" width="6.42578125" style="59" customWidth="1"/>
    <col min="2" max="2" width="56.28515625" style="19" customWidth="1"/>
    <col min="3" max="22" width="22.5703125" style="19" customWidth="1"/>
    <col min="23" max="16384" width="9.140625" style="19"/>
  </cols>
  <sheetData>
    <row r="1" spans="1:22" s="18" customFormat="1" ht="12" customHeight="1" x14ac:dyDescent="0.2">
      <c r="A1" s="58" t="s">
        <v>0</v>
      </c>
      <c r="C1" s="19"/>
      <c r="D1" s="19"/>
      <c r="E1" s="19"/>
      <c r="F1" s="19"/>
      <c r="G1" s="19"/>
      <c r="H1" s="19"/>
    </row>
    <row r="2" spans="1:22" ht="18" x14ac:dyDescent="0.2">
      <c r="A2" s="58"/>
      <c r="B2" s="338" t="s">
        <v>119</v>
      </c>
      <c r="C2" s="338"/>
      <c r="D2" s="338"/>
      <c r="E2" s="338"/>
      <c r="F2" s="338"/>
      <c r="G2" s="338"/>
      <c r="H2" s="338"/>
      <c r="I2" s="338"/>
      <c r="J2" s="338"/>
      <c r="K2" s="338"/>
      <c r="L2" s="338"/>
      <c r="M2" s="18"/>
    </row>
    <row r="3" spans="1:22" ht="15.75" thickBot="1" x14ac:dyDescent="0.25">
      <c r="B3" s="339" t="s">
        <v>120</v>
      </c>
      <c r="C3" s="380"/>
      <c r="D3" s="380"/>
      <c r="E3" s="380"/>
      <c r="F3" s="380"/>
      <c r="G3" s="380"/>
      <c r="H3" s="380"/>
      <c r="I3" s="380"/>
      <c r="J3" s="380"/>
      <c r="K3" s="380"/>
      <c r="L3" s="380"/>
    </row>
    <row r="4" spans="1:22" ht="15" x14ac:dyDescent="0.2">
      <c r="A4" s="58"/>
      <c r="B4" s="38"/>
      <c r="C4" s="38"/>
      <c r="D4" s="38"/>
      <c r="E4" s="38"/>
      <c r="F4" s="38"/>
      <c r="G4" s="38"/>
      <c r="H4" s="38"/>
      <c r="I4" s="25"/>
      <c r="J4" s="38"/>
      <c r="K4" s="38"/>
      <c r="L4" s="38"/>
      <c r="M4" s="18"/>
    </row>
    <row r="5" spans="1:22" s="236" customFormat="1" ht="19.5" customHeight="1" x14ac:dyDescent="0.2">
      <c r="A5" s="233"/>
      <c r="B5" s="343" t="s">
        <v>186</v>
      </c>
      <c r="C5" s="343"/>
      <c r="D5" s="343"/>
      <c r="E5" s="343"/>
      <c r="F5" s="343"/>
      <c r="G5" s="234"/>
      <c r="H5" s="234"/>
      <c r="I5" s="234"/>
      <c r="J5" s="234"/>
      <c r="K5" s="234"/>
      <c r="L5" s="234"/>
      <c r="M5" s="235"/>
    </row>
    <row r="6" spans="1:22" s="236" customFormat="1" ht="21.75" customHeight="1" x14ac:dyDescent="0.2">
      <c r="A6" s="233"/>
      <c r="B6" s="237" t="s">
        <v>145</v>
      </c>
      <c r="C6" s="234"/>
      <c r="D6" s="234"/>
      <c r="E6" s="234"/>
      <c r="F6" s="234"/>
      <c r="G6" s="234"/>
      <c r="H6" s="234"/>
      <c r="I6" s="234"/>
      <c r="J6" s="234"/>
      <c r="K6" s="234"/>
      <c r="L6" s="234"/>
      <c r="M6" s="235"/>
    </row>
    <row r="7" spans="1:22" ht="15.75" thickBot="1" x14ac:dyDescent="0.25">
      <c r="A7" s="58"/>
      <c r="B7" s="38"/>
      <c r="C7" s="38"/>
      <c r="D7" s="38"/>
      <c r="E7" s="38"/>
      <c r="F7" s="38"/>
      <c r="G7" s="38"/>
      <c r="H7" s="38"/>
      <c r="I7" s="38"/>
      <c r="J7" s="38"/>
      <c r="K7"/>
      <c r="L7" s="38"/>
      <c r="M7" s="18"/>
    </row>
    <row r="8" spans="1:22" ht="16.149999999999999" customHeight="1" x14ac:dyDescent="0.2">
      <c r="A8" s="58"/>
      <c r="B8" s="377" t="s">
        <v>125</v>
      </c>
      <c r="C8" s="109" t="s">
        <v>94</v>
      </c>
      <c r="D8" s="377" t="s">
        <v>68</v>
      </c>
      <c r="E8" s="109" t="s">
        <v>94</v>
      </c>
      <c r="F8" s="377" t="s">
        <v>68</v>
      </c>
      <c r="G8" s="109" t="s">
        <v>94</v>
      </c>
      <c r="H8" s="377" t="s">
        <v>68</v>
      </c>
      <c r="I8" s="109" t="s">
        <v>94</v>
      </c>
      <c r="J8" s="377" t="s">
        <v>68</v>
      </c>
      <c r="K8" s="109" t="s">
        <v>94</v>
      </c>
      <c r="L8" s="377" t="s">
        <v>68</v>
      </c>
      <c r="M8" s="109" t="s">
        <v>94</v>
      </c>
      <c r="N8" s="377" t="s">
        <v>68</v>
      </c>
      <c r="O8" s="109" t="s">
        <v>94</v>
      </c>
      <c r="P8" s="377" t="s">
        <v>68</v>
      </c>
      <c r="Q8" s="109" t="s">
        <v>94</v>
      </c>
      <c r="R8" s="377" t="s">
        <v>68</v>
      </c>
      <c r="S8" s="109" t="s">
        <v>94</v>
      </c>
      <c r="T8" s="377" t="s">
        <v>68</v>
      </c>
      <c r="U8" s="109" t="s">
        <v>94</v>
      </c>
      <c r="V8" s="377" t="s">
        <v>68</v>
      </c>
    </row>
    <row r="9" spans="1:22" ht="15" thickBot="1" x14ac:dyDescent="0.25">
      <c r="A9" s="58"/>
      <c r="B9" s="379"/>
      <c r="C9" s="238"/>
      <c r="D9" s="379"/>
      <c r="E9" s="238"/>
      <c r="F9" s="379"/>
      <c r="G9" s="238"/>
      <c r="H9" s="379"/>
      <c r="I9" s="238"/>
      <c r="J9" s="379"/>
      <c r="K9" s="238"/>
      <c r="L9" s="379"/>
      <c r="M9" s="238"/>
      <c r="N9" s="379"/>
      <c r="O9" s="238"/>
      <c r="P9" s="379"/>
      <c r="Q9" s="238"/>
      <c r="R9" s="379"/>
      <c r="S9" s="238"/>
      <c r="T9" s="379"/>
      <c r="U9" s="238"/>
      <c r="V9" s="379"/>
    </row>
    <row r="10" spans="1:22" ht="89.25" x14ac:dyDescent="0.2">
      <c r="B10" s="239" t="s">
        <v>168</v>
      </c>
      <c r="C10" s="125"/>
      <c r="D10" s="244"/>
      <c r="E10" s="125"/>
      <c r="F10" s="244"/>
      <c r="G10" s="125"/>
      <c r="H10" s="244"/>
      <c r="I10" s="125"/>
      <c r="J10" s="244"/>
      <c r="K10" s="125"/>
      <c r="L10" s="244"/>
      <c r="M10" s="125"/>
      <c r="N10" s="244"/>
      <c r="O10" s="125"/>
      <c r="P10" s="244"/>
      <c r="Q10" s="125"/>
      <c r="R10" s="244"/>
      <c r="S10" s="125"/>
      <c r="T10" s="244"/>
      <c r="U10" s="125"/>
      <c r="V10" s="244"/>
    </row>
    <row r="11" spans="1:22" x14ac:dyDescent="0.2">
      <c r="B11" s="240" t="s">
        <v>73</v>
      </c>
      <c r="C11" s="383"/>
      <c r="D11" s="381"/>
      <c r="E11" s="383"/>
      <c r="F11" s="381"/>
      <c r="G11" s="383"/>
      <c r="H11" s="381"/>
      <c r="I11" s="383"/>
      <c r="J11" s="381"/>
      <c r="K11" s="383"/>
      <c r="L11" s="381"/>
      <c r="M11" s="383"/>
      <c r="N11" s="381"/>
      <c r="O11" s="383"/>
      <c r="P11" s="381"/>
      <c r="Q11" s="383"/>
      <c r="R11" s="381"/>
      <c r="S11" s="383"/>
      <c r="T11" s="381"/>
      <c r="U11" s="383"/>
      <c r="V11" s="381"/>
    </row>
    <row r="12" spans="1:22" ht="64.150000000000006" customHeight="1" x14ac:dyDescent="0.2">
      <c r="B12" s="241" t="s">
        <v>123</v>
      </c>
      <c r="C12" s="383"/>
      <c r="D12" s="382"/>
      <c r="E12" s="383"/>
      <c r="F12" s="382"/>
      <c r="G12" s="383"/>
      <c r="H12" s="382"/>
      <c r="I12" s="383"/>
      <c r="J12" s="382"/>
      <c r="K12" s="383"/>
      <c r="L12" s="382"/>
      <c r="M12" s="383"/>
      <c r="N12" s="382"/>
      <c r="O12" s="383"/>
      <c r="P12" s="382"/>
      <c r="Q12" s="383"/>
      <c r="R12" s="382"/>
      <c r="S12" s="383"/>
      <c r="T12" s="382"/>
      <c r="U12" s="383"/>
      <c r="V12" s="382"/>
    </row>
    <row r="13" spans="1:22" s="281" customFormat="1" ht="122.25" customHeight="1" x14ac:dyDescent="0.2">
      <c r="A13" s="278"/>
      <c r="B13" s="287" t="s">
        <v>235</v>
      </c>
      <c r="C13" s="279"/>
      <c r="D13" s="280"/>
      <c r="E13" s="279"/>
      <c r="F13" s="280"/>
      <c r="G13" s="279"/>
      <c r="H13" s="280"/>
      <c r="I13" s="279"/>
      <c r="J13" s="280"/>
      <c r="K13" s="279"/>
      <c r="L13" s="280"/>
      <c r="M13" s="279"/>
      <c r="N13" s="280"/>
      <c r="O13" s="279"/>
      <c r="P13" s="280"/>
      <c r="Q13" s="279"/>
      <c r="R13" s="280"/>
      <c r="S13" s="279"/>
      <c r="T13" s="280"/>
      <c r="U13" s="279"/>
      <c r="V13" s="280"/>
    </row>
    <row r="14" spans="1:22" ht="89.25" x14ac:dyDescent="0.2">
      <c r="A14" s="58"/>
      <c r="B14" s="242" t="s">
        <v>169</v>
      </c>
      <c r="C14" s="125"/>
      <c r="D14" s="244"/>
      <c r="E14" s="125"/>
      <c r="F14" s="244"/>
      <c r="G14" s="125"/>
      <c r="H14" s="244"/>
      <c r="I14" s="125"/>
      <c r="J14" s="244"/>
      <c r="K14" s="125"/>
      <c r="L14" s="244"/>
      <c r="M14" s="125"/>
      <c r="N14" s="244"/>
      <c r="O14" s="125"/>
      <c r="P14" s="244"/>
      <c r="Q14" s="125"/>
      <c r="R14" s="244"/>
      <c r="S14" s="125"/>
      <c r="T14" s="244"/>
      <c r="U14" s="125"/>
      <c r="V14" s="244"/>
    </row>
    <row r="15" spans="1:22" ht="89.25" x14ac:dyDescent="0.2">
      <c r="A15" s="58"/>
      <c r="B15" s="242" t="s">
        <v>208</v>
      </c>
      <c r="C15" s="125"/>
      <c r="D15" s="244"/>
      <c r="E15" s="125"/>
      <c r="F15" s="244"/>
      <c r="G15" s="125"/>
      <c r="H15" s="244"/>
      <c r="I15" s="125"/>
      <c r="J15" s="244"/>
      <c r="K15" s="125"/>
      <c r="L15" s="244"/>
      <c r="M15" s="125"/>
      <c r="N15" s="244"/>
      <c r="O15" s="125"/>
      <c r="P15" s="244"/>
      <c r="Q15" s="125"/>
      <c r="R15" s="244"/>
      <c r="S15" s="125"/>
      <c r="T15" s="244"/>
      <c r="U15" s="125"/>
      <c r="V15" s="244"/>
    </row>
    <row r="16" spans="1:22" ht="76.5" x14ac:dyDescent="0.2">
      <c r="A16" s="58"/>
      <c r="B16" s="242" t="s">
        <v>170</v>
      </c>
      <c r="C16" s="125"/>
      <c r="D16" s="244"/>
      <c r="E16" s="125"/>
      <c r="F16" s="244"/>
      <c r="G16" s="125"/>
      <c r="H16" s="244"/>
      <c r="I16" s="125"/>
      <c r="J16" s="244"/>
      <c r="K16" s="125"/>
      <c r="L16" s="244"/>
      <c r="M16" s="125"/>
      <c r="N16" s="244"/>
      <c r="O16" s="125"/>
      <c r="P16" s="244"/>
      <c r="Q16" s="125"/>
      <c r="R16" s="244"/>
      <c r="S16" s="125"/>
      <c r="T16" s="244"/>
      <c r="U16" s="125"/>
      <c r="V16" s="244"/>
    </row>
    <row r="17" spans="1:22" ht="89.25" x14ac:dyDescent="0.2">
      <c r="A17" s="58"/>
      <c r="B17" s="242" t="s">
        <v>171</v>
      </c>
      <c r="C17" s="125"/>
      <c r="D17" s="244"/>
      <c r="E17" s="125"/>
      <c r="F17" s="244"/>
      <c r="G17" s="125"/>
      <c r="H17" s="244"/>
      <c r="I17" s="125"/>
      <c r="J17" s="244"/>
      <c r="K17" s="125"/>
      <c r="L17" s="244"/>
      <c r="M17" s="125"/>
      <c r="N17" s="244"/>
      <c r="O17" s="125"/>
      <c r="P17" s="244"/>
      <c r="Q17" s="125"/>
      <c r="R17" s="244"/>
      <c r="S17" s="125"/>
      <c r="T17" s="244"/>
      <c r="U17" s="125"/>
      <c r="V17" s="244"/>
    </row>
    <row r="18" spans="1:22" ht="97.9" customHeight="1" x14ac:dyDescent="0.2">
      <c r="A18" s="58"/>
      <c r="B18" s="239" t="s">
        <v>204</v>
      </c>
      <c r="C18" s="125"/>
      <c r="D18" s="244"/>
      <c r="E18" s="125"/>
      <c r="F18" s="244"/>
      <c r="G18" s="125"/>
      <c r="H18" s="244"/>
      <c r="I18" s="125"/>
      <c r="J18" s="244"/>
      <c r="K18" s="125"/>
      <c r="L18" s="244"/>
      <c r="M18" s="125"/>
      <c r="N18" s="244"/>
      <c r="O18" s="125"/>
      <c r="P18" s="244"/>
      <c r="Q18" s="125"/>
      <c r="R18" s="244"/>
      <c r="S18" s="125"/>
      <c r="T18" s="244"/>
      <c r="U18" s="125"/>
      <c r="V18" s="244"/>
    </row>
    <row r="19" spans="1:22" ht="87.6" customHeight="1" x14ac:dyDescent="0.2">
      <c r="A19" s="58"/>
      <c r="B19" s="242" t="s">
        <v>205</v>
      </c>
      <c r="C19" s="125"/>
      <c r="D19" s="244"/>
      <c r="E19" s="125"/>
      <c r="F19" s="244"/>
      <c r="G19" s="125"/>
      <c r="H19" s="244"/>
      <c r="I19" s="125"/>
      <c r="J19" s="244"/>
      <c r="K19" s="125"/>
      <c r="L19" s="244"/>
      <c r="M19" s="125"/>
      <c r="N19" s="244"/>
      <c r="O19" s="125"/>
      <c r="P19" s="244"/>
      <c r="Q19" s="125"/>
      <c r="R19" s="244"/>
      <c r="S19" s="125"/>
      <c r="T19" s="244"/>
      <c r="U19" s="125"/>
      <c r="V19" s="244"/>
    </row>
    <row r="20" spans="1:22" ht="100.15" customHeight="1" x14ac:dyDescent="0.2">
      <c r="A20" s="58"/>
      <c r="B20" s="242" t="s">
        <v>206</v>
      </c>
      <c r="C20" s="125"/>
      <c r="D20" s="244"/>
      <c r="E20" s="125"/>
      <c r="F20" s="244"/>
      <c r="G20" s="125"/>
      <c r="H20" s="244"/>
      <c r="I20" s="125"/>
      <c r="J20" s="244"/>
      <c r="K20" s="125"/>
      <c r="L20" s="244"/>
      <c r="M20" s="125"/>
      <c r="N20" s="244"/>
      <c r="O20" s="125"/>
      <c r="P20" s="244"/>
      <c r="Q20" s="125"/>
      <c r="R20" s="244"/>
      <c r="S20" s="125"/>
      <c r="T20" s="244"/>
      <c r="U20" s="125"/>
      <c r="V20" s="244"/>
    </row>
    <row r="21" spans="1:22" ht="39" thickBot="1" x14ac:dyDescent="0.25">
      <c r="A21" s="58"/>
      <c r="B21" s="243" t="s">
        <v>124</v>
      </c>
      <c r="C21" s="126"/>
      <c r="D21" s="244"/>
      <c r="E21" s="126"/>
      <c r="F21" s="244"/>
      <c r="G21" s="126"/>
      <c r="H21" s="244"/>
      <c r="I21" s="126"/>
      <c r="J21" s="244"/>
      <c r="K21" s="126"/>
      <c r="L21" s="244"/>
      <c r="M21" s="126"/>
      <c r="N21" s="244"/>
      <c r="O21" s="126"/>
      <c r="P21" s="244"/>
      <c r="Q21" s="126"/>
      <c r="R21" s="244"/>
      <c r="S21" s="126"/>
      <c r="T21" s="244"/>
      <c r="U21" s="126"/>
      <c r="V21" s="244"/>
    </row>
    <row r="22" spans="1:22" s="3" customFormat="1" ht="30" customHeight="1" thickBot="1" x14ac:dyDescent="0.25">
      <c r="A22" s="2"/>
      <c r="B22" s="128" t="s">
        <v>121</v>
      </c>
      <c r="C22" s="127" t="s">
        <v>38</v>
      </c>
      <c r="D22"/>
      <c r="E22" s="127" t="s">
        <v>38</v>
      </c>
      <c r="F22"/>
      <c r="G22" s="127" t="s">
        <v>38</v>
      </c>
      <c r="H22"/>
      <c r="I22" s="127" t="s">
        <v>38</v>
      </c>
      <c r="J22"/>
      <c r="K22" s="127" t="s">
        <v>38</v>
      </c>
      <c r="L22"/>
      <c r="M22" s="127" t="s">
        <v>38</v>
      </c>
      <c r="N22"/>
      <c r="O22" s="127" t="s">
        <v>38</v>
      </c>
      <c r="P22"/>
      <c r="Q22" s="127" t="s">
        <v>38</v>
      </c>
      <c r="R22"/>
      <c r="S22" s="127" t="s">
        <v>38</v>
      </c>
      <c r="T22"/>
      <c r="U22" s="127" t="s">
        <v>38</v>
      </c>
      <c r="V22"/>
    </row>
    <row r="23" spans="1:22" ht="13.5" customHeight="1" thickBot="1" x14ac:dyDescent="0.25">
      <c r="A23" s="58"/>
      <c r="B23" s="18"/>
      <c r="C23" s="18"/>
      <c r="D23" s="18"/>
      <c r="E23" s="18"/>
      <c r="F23" s="18"/>
      <c r="G23" s="18"/>
      <c r="H23" s="18"/>
      <c r="I23" s="18"/>
      <c r="J23" s="18"/>
      <c r="K23" s="18"/>
      <c r="L23" s="18"/>
      <c r="M23" s="18"/>
    </row>
    <row r="24" spans="1:22" ht="21.75" customHeight="1" thickBot="1" x14ac:dyDescent="0.25">
      <c r="A24" s="58"/>
      <c r="B24" s="136" t="s">
        <v>200</v>
      </c>
      <c r="C24" s="135">
        <f>COUNTIF(C21,"Low Risk")+COUNTIF(E21,"Low Risk")+COUNTIF(G21,"Low Risk")+COUNTIF(I21,"Low Risk")+COUNTIF(K21,"Low Risk")+COUNTIF(M21,"Low Risk")+COUNTIF(O21,"Low Risk")+COUNTIF(Q21,"Low Risk")+COUNTIF(S21,"Low Risk")+COUNTIF(U21,"Low Risk")</f>
        <v>0</v>
      </c>
      <c r="D24"/>
      <c r="E24"/>
      <c r="F24"/>
      <c r="G24" s="18"/>
      <c r="H24" s="18"/>
      <c r="I24" s="18"/>
      <c r="J24" s="18"/>
      <c r="K24" s="18"/>
      <c r="L24" s="18"/>
      <c r="M24" s="18"/>
    </row>
    <row r="25" spans="1:22" ht="13.5" customHeight="1" x14ac:dyDescent="0.2">
      <c r="A25" s="58"/>
      <c r="B25" s="18"/>
      <c r="C25" s="18"/>
      <c r="D25" s="18"/>
      <c r="E25" s="18"/>
      <c r="F25" s="18"/>
      <c r="G25" s="18"/>
      <c r="H25" s="18"/>
      <c r="I25" s="18"/>
      <c r="J25" s="18"/>
      <c r="K25" s="18"/>
      <c r="L25" s="18"/>
      <c r="M25" s="18"/>
    </row>
    <row r="26" spans="1:22" ht="13.5" customHeight="1" thickBot="1" x14ac:dyDescent="0.25">
      <c r="A26" s="58"/>
      <c r="B26" s="18"/>
      <c r="C26" s="18"/>
      <c r="D26" s="18"/>
      <c r="E26" s="18"/>
      <c r="F26" s="18"/>
      <c r="G26" s="18"/>
      <c r="H26" s="18"/>
      <c r="I26" s="18"/>
      <c r="J26" s="18"/>
      <c r="K26" s="18"/>
      <c r="L26" s="18"/>
      <c r="M26" s="18"/>
    </row>
    <row r="27" spans="1:22" ht="13.5" customHeight="1" thickBot="1" x14ac:dyDescent="0.25">
      <c r="A27" s="58"/>
      <c r="B27" s="288" t="str">
        <f>IF(C24 &gt; 0, "Continue to Step 4", IF(C24 = 0, "Continue to Step 5", ""))</f>
        <v>Continue to Step 5</v>
      </c>
      <c r="C27" s="290"/>
      <c r="D27" s="137" t="str">
        <f>IF(B27="Continue to Step 5","Note: If there are no Type A programs (or no low risk Type A programs), then no Type B programs require risk analysis - Skip Step 4.","")</f>
        <v>Note: If there are no Type A programs (or no low risk Type A programs), then no Type B programs require risk analysis - Skip Step 4.</v>
      </c>
      <c r="E27" s="18"/>
      <c r="F27" s="18"/>
      <c r="G27" s="18"/>
      <c r="H27" s="18"/>
      <c r="I27" s="18"/>
      <c r="J27" s="18"/>
      <c r="K27" s="18"/>
      <c r="L27" s="18"/>
      <c r="M27" s="18"/>
    </row>
    <row r="28" spans="1:22" ht="13.5" customHeight="1" x14ac:dyDescent="0.2">
      <c r="A28" s="58"/>
      <c r="B28" s="18"/>
      <c r="C28" s="18"/>
      <c r="D28" s="18"/>
      <c r="E28" s="18"/>
      <c r="F28" s="18"/>
      <c r="G28" s="18"/>
      <c r="H28" s="18"/>
      <c r="I28" s="18"/>
      <c r="J28" s="18"/>
      <c r="K28" s="18"/>
      <c r="L28" s="18"/>
      <c r="M28" s="18"/>
    </row>
    <row r="29" spans="1:22" ht="13.5" customHeight="1" x14ac:dyDescent="0.2">
      <c r="A29" s="58"/>
      <c r="B29" s="11"/>
      <c r="C29" s="11"/>
      <c r="D29" s="11"/>
      <c r="E29" s="11"/>
      <c r="F29" s="11"/>
      <c r="G29" s="11"/>
      <c r="H29" s="11"/>
      <c r="M29" s="18"/>
    </row>
    <row r="30" spans="1:22" s="28" customFormat="1" ht="13.5" customHeight="1" x14ac:dyDescent="0.2">
      <c r="A30" s="105" t="s">
        <v>23</v>
      </c>
      <c r="B30" s="200"/>
      <c r="C30" s="201"/>
      <c r="D30" s="201"/>
      <c r="E30" s="201"/>
      <c r="F30" s="201"/>
      <c r="G30" s="201"/>
      <c r="H30" s="201"/>
      <c r="I30" s="183"/>
      <c r="J30" s="173"/>
      <c r="K30" s="173"/>
      <c r="L30" s="88"/>
    </row>
    <row r="31" spans="1:22" ht="33" customHeight="1" x14ac:dyDescent="0.2">
      <c r="A31" s="149" t="s">
        <v>24</v>
      </c>
      <c r="B31" s="385" t="s">
        <v>126</v>
      </c>
      <c r="C31" s="385"/>
      <c r="D31" s="385"/>
      <c r="E31" s="385"/>
      <c r="F31" s="385"/>
      <c r="G31" s="385"/>
      <c r="H31" s="385"/>
      <c r="I31" s="174"/>
      <c r="J31" s="174"/>
      <c r="K31" s="174"/>
      <c r="L31" s="174"/>
      <c r="M31" s="22"/>
      <c r="N31" s="22"/>
      <c r="O31" s="22"/>
      <c r="P31" s="22"/>
    </row>
    <row r="32" spans="1:22" ht="20.45" customHeight="1" x14ac:dyDescent="0.2">
      <c r="A32" s="149" t="s">
        <v>25</v>
      </c>
      <c r="B32" s="384" t="s">
        <v>122</v>
      </c>
      <c r="C32" s="384"/>
      <c r="D32" s="384"/>
      <c r="E32" s="384"/>
      <c r="F32" s="384"/>
      <c r="G32" s="384"/>
      <c r="H32" s="384"/>
      <c r="I32" s="174"/>
      <c r="J32" s="174"/>
      <c r="K32" s="174"/>
      <c r="L32" s="174"/>
      <c r="M32" s="18"/>
    </row>
    <row r="33" spans="1:12" ht="55.5" customHeight="1" x14ac:dyDescent="0.2">
      <c r="A33" s="149" t="s">
        <v>26</v>
      </c>
      <c r="B33" s="385" t="s">
        <v>220</v>
      </c>
      <c r="C33" s="385"/>
      <c r="D33" s="385"/>
      <c r="E33" s="385"/>
      <c r="F33" s="385"/>
      <c r="G33" s="385"/>
      <c r="H33" s="385"/>
      <c r="I33" s="174"/>
      <c r="J33" s="174"/>
      <c r="K33" s="174"/>
      <c r="L33" s="174"/>
    </row>
    <row r="34" spans="1:12" ht="154.9" customHeight="1" x14ac:dyDescent="0.2">
      <c r="A34" s="150" t="s">
        <v>27</v>
      </c>
      <c r="B34" s="384" t="s">
        <v>221</v>
      </c>
      <c r="C34" s="384"/>
      <c r="D34" s="384"/>
      <c r="E34" s="384"/>
      <c r="F34" s="384"/>
      <c r="G34" s="384"/>
      <c r="H34" s="384"/>
      <c r="I34" s="176"/>
      <c r="J34" s="176"/>
      <c r="K34" s="176"/>
      <c r="L34" s="176"/>
    </row>
    <row r="35" spans="1:12" ht="55.9" customHeight="1" x14ac:dyDescent="0.2">
      <c r="A35" s="150" t="s">
        <v>28</v>
      </c>
      <c r="B35" s="385" t="s">
        <v>127</v>
      </c>
      <c r="C35" s="385"/>
      <c r="D35" s="385"/>
      <c r="E35" s="385"/>
      <c r="F35" s="385"/>
      <c r="G35" s="385"/>
      <c r="H35" s="385"/>
      <c r="I35" s="174"/>
      <c r="J35" s="174"/>
      <c r="K35" s="174"/>
      <c r="L35" s="174"/>
    </row>
    <row r="36" spans="1:12" x14ac:dyDescent="0.2">
      <c r="A36" s="150"/>
      <c r="I36" s="176"/>
      <c r="J36" s="176"/>
      <c r="K36" s="176"/>
      <c r="L36" s="176"/>
    </row>
  </sheetData>
  <sheetProtection formatCells="0" formatColumns="0" formatRows="0" insertColumns="0"/>
  <mergeCells count="40">
    <mergeCell ref="B34:H34"/>
    <mergeCell ref="B31:H31"/>
    <mergeCell ref="B33:H33"/>
    <mergeCell ref="B32:H32"/>
    <mergeCell ref="B35:H35"/>
    <mergeCell ref="V8:V9"/>
    <mergeCell ref="U11:U12"/>
    <mergeCell ref="V11:V12"/>
    <mergeCell ref="R8:R9"/>
    <mergeCell ref="Q11:Q12"/>
    <mergeCell ref="R11:R12"/>
    <mergeCell ref="T8:T9"/>
    <mergeCell ref="S11:S12"/>
    <mergeCell ref="T11:T12"/>
    <mergeCell ref="N8:N9"/>
    <mergeCell ref="M11:M12"/>
    <mergeCell ref="N11:N12"/>
    <mergeCell ref="P8:P9"/>
    <mergeCell ref="O11:O12"/>
    <mergeCell ref="P11:P12"/>
    <mergeCell ref="B27:C27"/>
    <mergeCell ref="I11:I12"/>
    <mergeCell ref="K11:K12"/>
    <mergeCell ref="J8:J9"/>
    <mergeCell ref="J11:J12"/>
    <mergeCell ref="L11:L12"/>
    <mergeCell ref="B8:B9"/>
    <mergeCell ref="F11:F12"/>
    <mergeCell ref="H11:H12"/>
    <mergeCell ref="E11:E12"/>
    <mergeCell ref="G11:G12"/>
    <mergeCell ref="C11:C12"/>
    <mergeCell ref="D11:D12"/>
    <mergeCell ref="B2:L2"/>
    <mergeCell ref="D8:D9"/>
    <mergeCell ref="F8:F9"/>
    <mergeCell ref="H8:H9"/>
    <mergeCell ref="L8:L9"/>
    <mergeCell ref="B3:L3"/>
    <mergeCell ref="B5:F5"/>
  </mergeCells>
  <conditionalFormatting sqref="C10:D21 C22">
    <cfRule type="expression" dxfId="79" priority="63">
      <formula>ISBLANK($C$9)</formula>
    </cfRule>
  </conditionalFormatting>
  <conditionalFormatting sqref="C11:D20">
    <cfRule type="expression" dxfId="78" priority="80">
      <formula>$C$10="Yes"</formula>
    </cfRule>
  </conditionalFormatting>
  <conditionalFormatting sqref="C13:D13">
    <cfRule type="expression" dxfId="77" priority="75">
      <formula>$C$11="No"</formula>
    </cfRule>
  </conditionalFormatting>
  <conditionalFormatting sqref="C14:D20">
    <cfRule type="expression" dxfId="76" priority="74">
      <formula>$C$13="Yes"</formula>
    </cfRule>
  </conditionalFormatting>
  <conditionalFormatting sqref="C15:D20">
    <cfRule type="expression" dxfId="75" priority="79">
      <formula>$C$14="No"</formula>
    </cfRule>
  </conditionalFormatting>
  <conditionalFormatting sqref="C16:D20">
    <cfRule type="expression" dxfId="74" priority="78">
      <formula>$C$15="Yes"</formula>
    </cfRule>
  </conditionalFormatting>
  <conditionalFormatting sqref="C17:D20">
    <cfRule type="expression" dxfId="73" priority="77">
      <formula>$C$16="Yes"</formula>
    </cfRule>
  </conditionalFormatting>
  <conditionalFormatting sqref="C18:D20">
    <cfRule type="expression" dxfId="72" priority="76">
      <formula>$C$17="Yes"</formula>
    </cfRule>
  </conditionalFormatting>
  <conditionalFormatting sqref="E10:F21 E22">
    <cfRule type="expression" dxfId="71" priority="73">
      <formula>ISBLANK($E$9)</formula>
    </cfRule>
  </conditionalFormatting>
  <conditionalFormatting sqref="E11:F20">
    <cfRule type="expression" dxfId="70" priority="70">
      <formula>$E$10="Yes"</formula>
    </cfRule>
  </conditionalFormatting>
  <conditionalFormatting sqref="E13:F13">
    <cfRule type="expression" dxfId="69" priority="69">
      <formula>$E$11="No"</formula>
    </cfRule>
  </conditionalFormatting>
  <conditionalFormatting sqref="E14:F20">
    <cfRule type="expression" dxfId="68" priority="68">
      <formula>$E$13="Yes"</formula>
    </cfRule>
  </conditionalFormatting>
  <conditionalFormatting sqref="E15:F20">
    <cfRule type="expression" dxfId="67" priority="67">
      <formula>$E$14="No"</formula>
    </cfRule>
  </conditionalFormatting>
  <conditionalFormatting sqref="E16:F20">
    <cfRule type="expression" dxfId="66" priority="66">
      <formula>$E$15="Yes"</formula>
    </cfRule>
  </conditionalFormatting>
  <conditionalFormatting sqref="E17:F20">
    <cfRule type="expression" dxfId="65" priority="65">
      <formula>$E$16="Yes"</formula>
    </cfRule>
  </conditionalFormatting>
  <conditionalFormatting sqref="E18:F20">
    <cfRule type="expression" dxfId="64" priority="64">
      <formula>$E$17="Yes"</formula>
    </cfRule>
  </conditionalFormatting>
  <conditionalFormatting sqref="G10:H21 G22">
    <cfRule type="expression" dxfId="63" priority="72">
      <formula>ISBLANK($G$9)</formula>
    </cfRule>
  </conditionalFormatting>
  <conditionalFormatting sqref="G11:H20">
    <cfRule type="expression" dxfId="62" priority="62">
      <formula>$G$10="Yes"</formula>
    </cfRule>
  </conditionalFormatting>
  <conditionalFormatting sqref="G13:H13">
    <cfRule type="expression" dxfId="61" priority="61">
      <formula>$G$11="No"</formula>
    </cfRule>
  </conditionalFormatting>
  <conditionalFormatting sqref="G14:H20">
    <cfRule type="expression" dxfId="60" priority="8">
      <formula>$G$13="Yes"</formula>
    </cfRule>
  </conditionalFormatting>
  <conditionalFormatting sqref="G15:H20">
    <cfRule type="expression" dxfId="59" priority="60">
      <formula>$G$14="No"</formula>
    </cfRule>
  </conditionalFormatting>
  <conditionalFormatting sqref="G16:H20">
    <cfRule type="expression" dxfId="58" priority="59">
      <formula>$G$15="Yes"</formula>
    </cfRule>
  </conditionalFormatting>
  <conditionalFormatting sqref="G17:H20">
    <cfRule type="expression" dxfId="57" priority="58">
      <formula>$G$16="Yes"</formula>
    </cfRule>
  </conditionalFormatting>
  <conditionalFormatting sqref="G18:H20">
    <cfRule type="expression" dxfId="56" priority="57">
      <formula>$G$17="Yes"</formula>
    </cfRule>
  </conditionalFormatting>
  <conditionalFormatting sqref="I10:J21 I22">
    <cfRule type="expression" dxfId="55" priority="71">
      <formula>ISBLANK($I$9)</formula>
    </cfRule>
  </conditionalFormatting>
  <conditionalFormatting sqref="I11:J20">
    <cfRule type="expression" dxfId="54" priority="56">
      <formula>$I$10="Yes"</formula>
    </cfRule>
  </conditionalFormatting>
  <conditionalFormatting sqref="I13:J13">
    <cfRule type="expression" dxfId="53" priority="55">
      <formula>$I$11="No"</formula>
    </cfRule>
  </conditionalFormatting>
  <conditionalFormatting sqref="I14:J20">
    <cfRule type="expression" dxfId="52" priority="7">
      <formula>$I$13="Yes"</formula>
    </cfRule>
  </conditionalFormatting>
  <conditionalFormatting sqref="I15:J20">
    <cfRule type="expression" dxfId="51" priority="54">
      <formula>$I$14="No"</formula>
    </cfRule>
  </conditionalFormatting>
  <conditionalFormatting sqref="I16:J20">
    <cfRule type="expression" dxfId="50" priority="53">
      <formula>$I$15="Yes"</formula>
    </cfRule>
  </conditionalFormatting>
  <conditionalFormatting sqref="I17:J20">
    <cfRule type="expression" dxfId="49" priority="52">
      <formula>$I$16="Yes"</formula>
    </cfRule>
  </conditionalFormatting>
  <conditionalFormatting sqref="I18:J20">
    <cfRule type="expression" dxfId="48" priority="51">
      <formula>$I$17="Yes"</formula>
    </cfRule>
  </conditionalFormatting>
  <conditionalFormatting sqref="K11:L20">
    <cfRule type="expression" dxfId="47" priority="44">
      <formula>$K$10="Yes"</formula>
    </cfRule>
  </conditionalFormatting>
  <conditionalFormatting sqref="K13:L13">
    <cfRule type="expression" dxfId="46" priority="38">
      <formula>$K$11="No"</formula>
    </cfRule>
  </conditionalFormatting>
  <conditionalFormatting sqref="K14:L20">
    <cfRule type="expression" dxfId="45" priority="6">
      <formula>$K$13="yes"</formula>
    </cfRule>
  </conditionalFormatting>
  <conditionalFormatting sqref="K15:L20">
    <cfRule type="expression" dxfId="44" priority="32">
      <formula>$K$14="No"</formula>
    </cfRule>
  </conditionalFormatting>
  <conditionalFormatting sqref="K16:L20">
    <cfRule type="expression" dxfId="43" priority="26">
      <formula>$K$15="Yes"</formula>
    </cfRule>
  </conditionalFormatting>
  <conditionalFormatting sqref="K17:L20">
    <cfRule type="expression" dxfId="42" priority="20">
      <formula>$K$16="Yes"</formula>
    </cfRule>
  </conditionalFormatting>
  <conditionalFormatting sqref="K18:L20">
    <cfRule type="expression" dxfId="41" priority="14">
      <formula>$K$17="Yes"</formula>
    </cfRule>
  </conditionalFormatting>
  <conditionalFormatting sqref="L10:L21 K10:K22">
    <cfRule type="expression" dxfId="40" priority="50">
      <formula>ISBLANK($K$9)</formula>
    </cfRule>
  </conditionalFormatting>
  <conditionalFormatting sqref="M11:N20">
    <cfRule type="expression" dxfId="39" priority="43">
      <formula>$M$10="Yes"</formula>
    </cfRule>
  </conditionalFormatting>
  <conditionalFormatting sqref="M13:N13">
    <cfRule type="expression" dxfId="38" priority="37">
      <formula>$M$11="No"</formula>
    </cfRule>
  </conditionalFormatting>
  <conditionalFormatting sqref="M14:N20">
    <cfRule type="expression" dxfId="37" priority="5">
      <formula>$M$13="yes"</formula>
    </cfRule>
  </conditionalFormatting>
  <conditionalFormatting sqref="M15:N20">
    <cfRule type="expression" dxfId="36" priority="31">
      <formula>$M$14="No"</formula>
    </cfRule>
  </conditionalFormatting>
  <conditionalFormatting sqref="M16:N20">
    <cfRule type="expression" dxfId="35" priority="25">
      <formula>$M$15="Yes"</formula>
    </cfRule>
  </conditionalFormatting>
  <conditionalFormatting sqref="M17:N20">
    <cfRule type="expression" dxfId="34" priority="19">
      <formula>$M$16="Yes"</formula>
    </cfRule>
  </conditionalFormatting>
  <conditionalFormatting sqref="M18:N20">
    <cfRule type="expression" dxfId="33" priority="13">
      <formula>$M$17="Yes"</formula>
    </cfRule>
  </conditionalFormatting>
  <conditionalFormatting sqref="N10:N21 M10:M22">
    <cfRule type="expression" dxfId="32" priority="49">
      <formula>ISBLANK($M$9)</formula>
    </cfRule>
  </conditionalFormatting>
  <conditionalFormatting sqref="O11:P20">
    <cfRule type="expression" dxfId="31" priority="42">
      <formula>$O$10="Yes"</formula>
    </cfRule>
  </conditionalFormatting>
  <conditionalFormatting sqref="O13:P13">
    <cfRule type="expression" dxfId="30" priority="36">
      <formula>$O$11="No"</formula>
    </cfRule>
  </conditionalFormatting>
  <conditionalFormatting sqref="O14:P20">
    <cfRule type="expression" dxfId="29" priority="4">
      <formula>$O$13="Yes"</formula>
    </cfRule>
  </conditionalFormatting>
  <conditionalFormatting sqref="O15:P20">
    <cfRule type="expression" dxfId="28" priority="30">
      <formula>$O$14="No"</formula>
    </cfRule>
  </conditionalFormatting>
  <conditionalFormatting sqref="O16:P20">
    <cfRule type="expression" dxfId="27" priority="24">
      <formula>$O$15="Yes"</formula>
    </cfRule>
  </conditionalFormatting>
  <conditionalFormatting sqref="O17:P20">
    <cfRule type="expression" dxfId="26" priority="18">
      <formula>$O$16="Yes"</formula>
    </cfRule>
  </conditionalFormatting>
  <conditionalFormatting sqref="O18:P20">
    <cfRule type="expression" dxfId="25" priority="12">
      <formula>$O$17="Yes"</formula>
    </cfRule>
  </conditionalFormatting>
  <conditionalFormatting sqref="P10:P21 O10:O22">
    <cfRule type="expression" dxfId="24" priority="48">
      <formula>ISBLANK($O$9)</formula>
    </cfRule>
  </conditionalFormatting>
  <conditionalFormatting sqref="Q11:R20">
    <cfRule type="expression" dxfId="23" priority="41">
      <formula>$Q$10="Yes"</formula>
    </cfRule>
  </conditionalFormatting>
  <conditionalFormatting sqref="Q13:R13">
    <cfRule type="expression" dxfId="22" priority="35">
      <formula>$Q$11="No"</formula>
    </cfRule>
  </conditionalFormatting>
  <conditionalFormatting sqref="Q14:R20">
    <cfRule type="expression" dxfId="21" priority="3">
      <formula>$Q$13="Yes"</formula>
    </cfRule>
  </conditionalFormatting>
  <conditionalFormatting sqref="Q15:R20">
    <cfRule type="expression" dxfId="20" priority="29">
      <formula>$Q$14="No"</formula>
    </cfRule>
  </conditionalFormatting>
  <conditionalFormatting sqref="Q16:R20">
    <cfRule type="expression" dxfId="19" priority="23">
      <formula>$Q$15="Yes"</formula>
    </cfRule>
  </conditionalFormatting>
  <conditionalFormatting sqref="Q17:R20">
    <cfRule type="expression" dxfId="18" priority="17">
      <formula>$Q$16="Yes"</formula>
    </cfRule>
  </conditionalFormatting>
  <conditionalFormatting sqref="Q18:R20">
    <cfRule type="expression" dxfId="17" priority="11">
      <formula>$Q$17="Yes"</formula>
    </cfRule>
  </conditionalFormatting>
  <conditionalFormatting sqref="R10:R21 Q10:Q22">
    <cfRule type="expression" dxfId="16" priority="47">
      <formula>ISBLANK($Q$9)</formula>
    </cfRule>
  </conditionalFormatting>
  <conditionalFormatting sqref="S11:T20">
    <cfRule type="expression" dxfId="15" priority="40">
      <formula>$S$10="Yes"</formula>
    </cfRule>
  </conditionalFormatting>
  <conditionalFormatting sqref="S13:T13">
    <cfRule type="expression" dxfId="14" priority="34">
      <formula>$S$11="No"</formula>
    </cfRule>
  </conditionalFormatting>
  <conditionalFormatting sqref="S14:T20">
    <cfRule type="expression" dxfId="13" priority="2">
      <formula>$S$13="Yes"</formula>
    </cfRule>
  </conditionalFormatting>
  <conditionalFormatting sqref="S15:T20">
    <cfRule type="expression" dxfId="12" priority="28">
      <formula>$S$14="No"</formula>
    </cfRule>
  </conditionalFormatting>
  <conditionalFormatting sqref="S16:T20">
    <cfRule type="expression" dxfId="11" priority="22">
      <formula>$S$15="Yes"</formula>
    </cfRule>
  </conditionalFormatting>
  <conditionalFormatting sqref="S17:T20">
    <cfRule type="expression" dxfId="10" priority="16">
      <formula>$S$16="Yes"</formula>
    </cfRule>
  </conditionalFormatting>
  <conditionalFormatting sqref="S18:T20">
    <cfRule type="expression" dxfId="9" priority="10">
      <formula>$S$17="Yes"</formula>
    </cfRule>
  </conditionalFormatting>
  <conditionalFormatting sqref="T10:T21 S10:S22">
    <cfRule type="expression" dxfId="8" priority="46">
      <formula>ISBLANK($S$9)</formula>
    </cfRule>
  </conditionalFormatting>
  <conditionalFormatting sqref="U11:V20">
    <cfRule type="expression" dxfId="7" priority="39">
      <formula>$U$10="Yes"</formula>
    </cfRule>
  </conditionalFormatting>
  <conditionalFormatting sqref="U13:V13">
    <cfRule type="expression" dxfId="6" priority="33">
      <formula>$U$11="No"</formula>
    </cfRule>
  </conditionalFormatting>
  <conditionalFormatting sqref="U14:V20">
    <cfRule type="expression" dxfId="5" priority="1">
      <formula>$U$13="Yes"</formula>
    </cfRule>
  </conditionalFormatting>
  <conditionalFormatting sqref="U15:V20">
    <cfRule type="expression" dxfId="4" priority="27">
      <formula>$U$14="No"</formula>
    </cfRule>
  </conditionalFormatting>
  <conditionalFormatting sqref="U16:V20">
    <cfRule type="expression" dxfId="3" priority="21">
      <formula>$U$15="Yes"</formula>
    </cfRule>
  </conditionalFormatting>
  <conditionalFormatting sqref="U17:V20">
    <cfRule type="expression" dxfId="2" priority="15">
      <formula>$U$16="Yes"</formula>
    </cfRule>
  </conditionalFormatting>
  <conditionalFormatting sqref="U18:V20">
    <cfRule type="expression" dxfId="1" priority="9">
      <formula>$U$17="Yes"</formula>
    </cfRule>
  </conditionalFormatting>
  <conditionalFormatting sqref="V10:V21 U10:U22">
    <cfRule type="expression" dxfId="0" priority="45">
      <formula>ISBLANK($U$9)</formula>
    </cfRule>
  </conditionalFormatting>
  <dataValidations count="3">
    <dataValidation type="list" allowBlank="1" showInputMessage="1" showErrorMessage="1" sqref="C10:C11 C13:C17 G13:G17 E13:E17 E10:E11 G10:G11 I13:I17 I10:I11 K13:K17 K10:K11 M13:M17 M10:M11 O13:O17 O10:O11 Q13:Q17 Q10:Q11 S13:S17 S10:S11 U13:U17 U10:U11" xr:uid="{9C8128C4-5EC3-47D8-8A82-BA9F22BE575E}">
      <formula1>"Yes, No"</formula1>
    </dataValidation>
    <dataValidation type="list" allowBlank="1" showInputMessage="1" showErrorMessage="1" sqref="C21 G21 E21 I21 K21 M21 O21 Q21 S21 U21" xr:uid="{D9E632FE-0BEC-41CC-A08C-630ECB5D52EF}">
      <formula1>"Low Risk, Not Low Risk"</formula1>
    </dataValidation>
    <dataValidation type="list" allowBlank="1" showInputMessage="1" showErrorMessage="1" sqref="U18:U20 E18:E20 G18:G20 I18:I20 K18:K20 M18:M20 O18:O20 Q18:Q20 S18:S20 C18:C20" xr:uid="{E9040619-E170-4C2F-A96C-377E987451CF}">
      <formula1>"N/A, Increased Risk, Not an Increased Risk"</formula1>
    </dataValidation>
  </dataValidations>
  <pageMargins left="0.25" right="0.25" top="0.75" bottom="0.75" header="0.3" footer="0.3"/>
  <pageSetup scale="70" fitToHeight="6" orientation="landscape" horizontalDpi="1200" verticalDpi="1200" r:id="rId1"/>
  <ignoredErrors>
    <ignoredError sqref="D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62"/>
  <sheetViews>
    <sheetView showGridLines="0" zoomScale="80" zoomScaleNormal="80" workbookViewId="0"/>
  </sheetViews>
  <sheetFormatPr defaultColWidth="9.140625" defaultRowHeight="12.75" x14ac:dyDescent="0.2"/>
  <cols>
    <col min="1" max="1" width="3.85546875" style="27" customWidth="1"/>
    <col min="2" max="2" width="60.28515625" style="28" customWidth="1"/>
    <col min="3" max="22" width="22.5703125" style="28" customWidth="1"/>
    <col min="23" max="16384" width="9.140625" style="28"/>
  </cols>
  <sheetData>
    <row r="1" spans="1:14" s="23" customFormat="1" x14ac:dyDescent="0.2">
      <c r="A1" s="23" t="s">
        <v>0</v>
      </c>
    </row>
    <row r="2" spans="1:14" s="24" customFormat="1" ht="18" x14ac:dyDescent="0.2">
      <c r="A2" s="23"/>
      <c r="B2" s="338" t="s">
        <v>129</v>
      </c>
      <c r="C2" s="338"/>
      <c r="D2" s="338"/>
      <c r="E2" s="338"/>
      <c r="F2" s="338"/>
      <c r="G2" s="338"/>
      <c r="H2"/>
      <c r="I2"/>
      <c r="J2"/>
      <c r="K2"/>
      <c r="L2"/>
      <c r="M2"/>
      <c r="N2"/>
    </row>
    <row r="3" spans="1:14" s="24" customFormat="1" ht="15.75" thickBot="1" x14ac:dyDescent="0.25">
      <c r="A3" s="23"/>
      <c r="B3" s="339" t="s">
        <v>131</v>
      </c>
      <c r="C3" s="380"/>
      <c r="D3" s="380"/>
      <c r="E3" s="380"/>
      <c r="F3" s="380"/>
      <c r="G3" s="380"/>
      <c r="H3"/>
      <c r="I3"/>
      <c r="J3"/>
      <c r="K3"/>
      <c r="L3"/>
      <c r="M3"/>
      <c r="N3"/>
    </row>
    <row r="4" spans="1:14" s="24" customFormat="1" ht="15.75" x14ac:dyDescent="0.2">
      <c r="A4" s="23"/>
      <c r="B4" s="386" t="s">
        <v>75</v>
      </c>
      <c r="C4" s="386"/>
      <c r="D4" s="386"/>
      <c r="E4" s="386"/>
      <c r="F4" s="386"/>
      <c r="G4" s="386"/>
      <c r="H4" s="178"/>
      <c r="I4"/>
      <c r="J4"/>
      <c r="K4"/>
      <c r="L4"/>
      <c r="M4"/>
      <c r="N4"/>
    </row>
    <row r="5" spans="1:14" s="24" customFormat="1" x14ac:dyDescent="0.2">
      <c r="A5" s="23"/>
      <c r="B5" s="23"/>
      <c r="C5" s="23"/>
      <c r="D5" s="23"/>
      <c r="E5" s="23"/>
      <c r="F5" s="23"/>
      <c r="G5" s="23"/>
      <c r="H5" s="23"/>
      <c r="I5"/>
      <c r="J5"/>
      <c r="K5"/>
      <c r="L5"/>
      <c r="M5"/>
      <c r="N5"/>
    </row>
    <row r="6" spans="1:14" s="24" customFormat="1" x14ac:dyDescent="0.2">
      <c r="A6" s="23"/>
      <c r="B6" s="23"/>
      <c r="C6" s="23"/>
      <c r="D6" s="23"/>
      <c r="E6" s="23"/>
      <c r="F6" s="23"/>
      <c r="G6" s="23"/>
      <c r="H6" s="23"/>
      <c r="I6" s="23"/>
      <c r="J6" s="23"/>
      <c r="K6" s="23"/>
      <c r="L6"/>
    </row>
    <row r="7" spans="1:14" s="24" customFormat="1" ht="15.75" x14ac:dyDescent="0.2">
      <c r="A7" s="23"/>
      <c r="B7" s="365" t="s">
        <v>86</v>
      </c>
      <c r="C7" s="365"/>
      <c r="D7" s="365"/>
      <c r="E7" s="177"/>
      <c r="F7" s="177"/>
      <c r="G7" s="177"/>
      <c r="H7" s="23"/>
      <c r="I7" s="23"/>
      <c r="J7" s="23"/>
      <c r="K7" s="23"/>
      <c r="L7"/>
    </row>
    <row r="8" spans="1:14" s="24" customFormat="1" x14ac:dyDescent="0.2">
      <c r="A8" s="23"/>
      <c r="B8" s="23"/>
      <c r="C8" s="23"/>
      <c r="D8" s="23"/>
      <c r="E8" s="23"/>
      <c r="F8" s="23"/>
      <c r="G8" s="23"/>
      <c r="H8" s="23"/>
      <c r="I8" s="23"/>
      <c r="J8" s="23"/>
      <c r="K8" s="23"/>
      <c r="L8"/>
    </row>
    <row r="9" spans="1:14" s="24" customFormat="1" ht="14.45" customHeight="1" x14ac:dyDescent="0.2">
      <c r="A9" s="23"/>
      <c r="B9" s="389" t="s">
        <v>134</v>
      </c>
      <c r="C9" s="389"/>
      <c r="D9" s="389"/>
      <c r="E9" s="389"/>
      <c r="F9" s="23"/>
      <c r="G9" s="23"/>
      <c r="H9" s="23"/>
      <c r="I9" s="23"/>
      <c r="J9" s="23"/>
      <c r="K9" s="23"/>
      <c r="L9"/>
    </row>
    <row r="10" spans="1:14" s="24" customFormat="1" x14ac:dyDescent="0.2">
      <c r="A10" s="23"/>
      <c r="B10" s="23"/>
      <c r="C10" s="23"/>
      <c r="D10" s="23"/>
      <c r="E10" s="23"/>
      <c r="F10" s="23"/>
      <c r="G10" s="23"/>
      <c r="H10" s="23"/>
      <c r="I10" s="23"/>
      <c r="J10" s="23"/>
      <c r="K10" s="23"/>
      <c r="L10"/>
    </row>
    <row r="11" spans="1:14" s="24" customFormat="1" x14ac:dyDescent="0.2">
      <c r="A11" s="23"/>
      <c r="B11" s="23"/>
      <c r="C11" s="23"/>
      <c r="D11" s="23"/>
      <c r="E11" s="23"/>
      <c r="F11" s="23"/>
      <c r="G11" s="23"/>
      <c r="H11" s="23"/>
      <c r="I11" s="23"/>
      <c r="J11" s="23"/>
      <c r="K11" s="23"/>
      <c r="L11"/>
    </row>
    <row r="12" spans="1:14" s="24" customFormat="1" ht="14.25" x14ac:dyDescent="0.2">
      <c r="A12" s="23"/>
      <c r="B12" s="23"/>
      <c r="C12" s="187" t="s">
        <v>76</v>
      </c>
      <c r="D12" s="195"/>
      <c r="E12" s="23"/>
      <c r="F12" s="23"/>
      <c r="G12" s="23"/>
      <c r="H12" s="23"/>
      <c r="I12" s="23"/>
      <c r="J12" s="23"/>
      <c r="K12" s="23"/>
      <c r="L12"/>
    </row>
    <row r="13" spans="1:14" s="24" customFormat="1" ht="14.25" x14ac:dyDescent="0.2">
      <c r="A13" s="23"/>
      <c r="B13" s="23"/>
      <c r="C13" s="187"/>
      <c r="D13" s="138"/>
      <c r="E13" s="23"/>
      <c r="F13" s="23"/>
      <c r="G13" s="23"/>
      <c r="H13" s="23"/>
      <c r="I13" s="23"/>
      <c r="J13" s="23"/>
      <c r="K13" s="23"/>
      <c r="L13"/>
    </row>
    <row r="14" spans="1:14" s="24" customFormat="1" ht="14.25" x14ac:dyDescent="0.2">
      <c r="A14" s="23"/>
      <c r="B14" s="23"/>
      <c r="C14" s="187" t="s">
        <v>39</v>
      </c>
      <c r="D14" s="196">
        <v>0.25</v>
      </c>
      <c r="E14" s="23"/>
      <c r="F14" s="23"/>
      <c r="G14" s="23"/>
      <c r="H14" s="23"/>
      <c r="I14" s="23"/>
      <c r="J14" s="23"/>
      <c r="K14" s="23"/>
      <c r="L14"/>
    </row>
    <row r="15" spans="1:14" s="24" customFormat="1" ht="14.25" x14ac:dyDescent="0.2">
      <c r="A15" s="23"/>
      <c r="B15" s="23"/>
      <c r="C15" s="188"/>
      <c r="D15" s="138"/>
      <c r="E15" s="23"/>
      <c r="F15" s="23"/>
      <c r="G15" s="23"/>
      <c r="H15" s="23"/>
      <c r="I15" s="23"/>
      <c r="J15" s="23"/>
      <c r="K15" s="23"/>
      <c r="L15"/>
    </row>
    <row r="16" spans="1:14" s="24" customFormat="1" ht="15" x14ac:dyDescent="0.2">
      <c r="A16" s="23"/>
      <c r="B16" s="23"/>
      <c r="C16" s="189" t="s">
        <v>77</v>
      </c>
      <c r="D16" s="197">
        <f>+D12*D14</f>
        <v>0</v>
      </c>
      <c r="E16" s="23"/>
      <c r="F16" s="23"/>
      <c r="G16" s="23"/>
      <c r="H16" s="23"/>
      <c r="I16" s="23"/>
      <c r="J16" s="23"/>
      <c r="K16" s="23"/>
      <c r="L16"/>
    </row>
    <row r="17" spans="1:12" s="24" customFormat="1" x14ac:dyDescent="0.2">
      <c r="A17" s="23"/>
      <c r="B17" s="23"/>
      <c r="C17" s="23"/>
      <c r="D17" s="23"/>
      <c r="E17" s="23"/>
      <c r="F17" s="23"/>
      <c r="G17" s="23"/>
      <c r="H17" s="23"/>
      <c r="I17" s="23"/>
      <c r="J17" s="23"/>
      <c r="K17" s="23"/>
      <c r="L17"/>
    </row>
    <row r="18" spans="1:12" s="24" customFormat="1" x14ac:dyDescent="0.2">
      <c r="A18" s="23"/>
      <c r="B18" s="23"/>
      <c r="C18" s="23"/>
      <c r="D18" s="23"/>
      <c r="E18" s="23"/>
      <c r="F18" s="23"/>
      <c r="G18" s="23"/>
      <c r="H18" s="23"/>
      <c r="I18" s="23"/>
      <c r="J18" s="23"/>
      <c r="K18" s="23"/>
      <c r="L18"/>
    </row>
    <row r="19" spans="1:12" s="191" customFormat="1" ht="32.450000000000003" customHeight="1" x14ac:dyDescent="0.2">
      <c r="A19" s="186"/>
      <c r="B19" s="388" t="s">
        <v>187</v>
      </c>
      <c r="C19" s="388"/>
      <c r="D19" s="388"/>
      <c r="E19" s="388"/>
      <c r="F19" s="388"/>
      <c r="G19" s="388"/>
      <c r="H19" s="190"/>
      <c r="I19" s="186"/>
      <c r="J19" s="186"/>
      <c r="K19" s="186"/>
      <c r="L19" s="186"/>
    </row>
    <row r="20" spans="1:12" s="24" customFormat="1" ht="14.25" x14ac:dyDescent="0.2">
      <c r="A20" s="23"/>
      <c r="B20" s="139"/>
      <c r="C20" s="139"/>
      <c r="D20" s="139"/>
      <c r="E20" s="139"/>
      <c r="F20" s="139"/>
      <c r="G20" s="139"/>
      <c r="H20" s="139"/>
      <c r="I20" s="23"/>
      <c r="J20" s="23"/>
      <c r="K20" s="23"/>
      <c r="L20" s="23"/>
    </row>
    <row r="21" spans="1:12" s="24" customFormat="1" ht="15.75" x14ac:dyDescent="0.2">
      <c r="A21" s="23"/>
      <c r="B21" s="365" t="s">
        <v>87</v>
      </c>
      <c r="C21" s="365"/>
      <c r="D21" s="365"/>
      <c r="E21" s="177"/>
      <c r="F21" s="177"/>
      <c r="G21" s="177"/>
      <c r="H21" s="139"/>
      <c r="I21" s="23"/>
      <c r="J21" s="23"/>
      <c r="K21" s="23"/>
      <c r="L21" s="23"/>
    </row>
    <row r="22" spans="1:12" s="24" customFormat="1" ht="15" x14ac:dyDescent="0.2">
      <c r="A22" s="23"/>
      <c r="B22"/>
      <c r="C22"/>
      <c r="D22" s="25"/>
      <c r="E22"/>
      <c r="F22"/>
      <c r="G22"/>
      <c r="H22" s="23"/>
      <c r="I22" s="23"/>
      <c r="J22" s="23"/>
      <c r="K22" s="23"/>
      <c r="L22"/>
    </row>
    <row r="23" spans="1:12" s="24" customFormat="1" ht="16.149999999999999" customHeight="1" x14ac:dyDescent="0.2">
      <c r="A23" s="23"/>
      <c r="B23" s="389" t="s">
        <v>74</v>
      </c>
      <c r="C23" s="389"/>
      <c r="D23" s="389"/>
      <c r="E23" s="389"/>
      <c r="F23" s="389"/>
      <c r="G23"/>
      <c r="H23"/>
      <c r="I23"/>
      <c r="J23"/>
      <c r="K23"/>
    </row>
    <row r="24" spans="1:12" s="24" customFormat="1" ht="14.25" x14ac:dyDescent="0.2">
      <c r="B24"/>
      <c r="C24"/>
      <c r="E24" s="124"/>
      <c r="F24" s="124"/>
      <c r="G24" s="124"/>
      <c r="H24"/>
      <c r="I24" s="151"/>
      <c r="J24"/>
      <c r="K24" s="124"/>
    </row>
    <row r="25" spans="1:12" s="24" customFormat="1" ht="14.25" x14ac:dyDescent="0.2">
      <c r="B25"/>
      <c r="C25" s="192" t="s">
        <v>135</v>
      </c>
      <c r="D25" s="198">
        <f>'Step 3'!C24</f>
        <v>0</v>
      </c>
      <c r="F25" s="64"/>
      <c r="G25" s="64"/>
      <c r="H25" s="124"/>
      <c r="I25" s="124"/>
      <c r="J25"/>
      <c r="K25" s="124"/>
    </row>
    <row r="26" spans="1:12" s="24" customFormat="1" ht="15" customHeight="1" x14ac:dyDescent="0.2">
      <c r="B26"/>
      <c r="C26"/>
      <c r="D26" s="138"/>
      <c r="E26" s="138"/>
      <c r="F26" s="138"/>
      <c r="G26" s="138"/>
      <c r="I26"/>
      <c r="J26"/>
      <c r="K26" s="145"/>
    </row>
    <row r="27" spans="1:12" s="24" customFormat="1" ht="14.25" x14ac:dyDescent="0.2">
      <c r="B27"/>
      <c r="C27" s="192" t="s">
        <v>39</v>
      </c>
      <c r="D27" s="196">
        <v>0.25</v>
      </c>
      <c r="F27" s="64"/>
      <c r="G27" s="64"/>
      <c r="I27"/>
      <c r="J27"/>
      <c r="K27" s="138"/>
    </row>
    <row r="28" spans="1:12" s="24" customFormat="1" ht="14.25" x14ac:dyDescent="0.2">
      <c r="D28" s="138"/>
      <c r="E28" s="138" t="s">
        <v>40</v>
      </c>
      <c r="F28" s="138"/>
      <c r="G28" s="138"/>
      <c r="I28"/>
      <c r="J28"/>
      <c r="K28" s="146"/>
    </row>
    <row r="29" spans="1:12" s="24" customFormat="1" ht="14.45" customHeight="1" x14ac:dyDescent="0.2">
      <c r="C29" s="193" t="s">
        <v>207</v>
      </c>
      <c r="D29" s="198">
        <f>CEILING(+D25*D27,1)</f>
        <v>0</v>
      </c>
      <c r="E29" s="208" t="s">
        <v>188</v>
      </c>
      <c r="F29" s="194"/>
      <c r="G29" s="194"/>
      <c r="I29"/>
      <c r="J29"/>
      <c r="K29" s="138"/>
    </row>
    <row r="30" spans="1:12" s="24" customFormat="1" ht="14.45" customHeight="1" x14ac:dyDescent="0.2">
      <c r="B30" s="184"/>
      <c r="C30" s="185"/>
      <c r="E30" s="184"/>
      <c r="F30" s="184"/>
      <c r="G30" s="184"/>
      <c r="I30"/>
      <c r="J30"/>
      <c r="K30" s="145"/>
    </row>
    <row r="31" spans="1:12" s="24" customFormat="1" ht="66.75" customHeight="1" x14ac:dyDescent="0.2">
      <c r="A31" s="23"/>
      <c r="B31" s="387" t="s">
        <v>136</v>
      </c>
      <c r="C31" s="387"/>
      <c r="D31" s="387"/>
      <c r="E31" s="387"/>
      <c r="F31" s="387"/>
      <c r="G31" s="387"/>
      <c r="H31" s="26"/>
      <c r="I31" s="23"/>
      <c r="J31" s="23"/>
      <c r="K31" s="23"/>
      <c r="L31" s="23"/>
    </row>
    <row r="32" spans="1:12" s="24" customFormat="1" ht="31.5" customHeight="1" x14ac:dyDescent="0.2">
      <c r="A32" s="23"/>
      <c r="B32" s="387" t="s">
        <v>133</v>
      </c>
      <c r="C32" s="387"/>
      <c r="D32" s="387"/>
      <c r="E32" s="387"/>
      <c r="F32" s="387"/>
      <c r="G32" s="387"/>
      <c r="H32" s="26"/>
      <c r="I32" s="23"/>
      <c r="J32" s="23"/>
      <c r="K32" s="23"/>
      <c r="L32" s="23"/>
    </row>
    <row r="33" spans="1:22" s="24" customFormat="1" ht="27" customHeight="1" x14ac:dyDescent="0.2">
      <c r="A33" s="23"/>
      <c r="B33" s="28"/>
      <c r="C33" s="28"/>
      <c r="D33" s="28"/>
      <c r="E33" s="28"/>
      <c r="F33" s="28"/>
      <c r="G33" s="28"/>
      <c r="H33" s="141"/>
      <c r="I33" s="179"/>
      <c r="J33" s="179"/>
      <c r="K33" s="179"/>
      <c r="L33" s="140"/>
    </row>
    <row r="34" spans="1:22" ht="18" x14ac:dyDescent="0.2">
      <c r="B34" s="365" t="s">
        <v>88</v>
      </c>
      <c r="C34" s="365"/>
      <c r="D34" s="365"/>
      <c r="E34" s="199"/>
      <c r="F34" s="199"/>
      <c r="G34" s="199"/>
      <c r="H34" s="15"/>
      <c r="I34" s="51"/>
      <c r="J34" s="51"/>
      <c r="K34" s="51"/>
      <c r="L34" s="51"/>
    </row>
    <row r="35" spans="1:22" s="30" customFormat="1" x14ac:dyDescent="0.2">
      <c r="A35" s="29"/>
      <c r="B35" s="23"/>
      <c r="C35" s="23"/>
      <c r="D35" s="23"/>
      <c r="E35" s="23"/>
      <c r="F35" s="23"/>
      <c r="G35" s="23"/>
      <c r="H35" s="24"/>
      <c r="I35" s="23"/>
      <c r="J35" s="23"/>
      <c r="K35" s="23"/>
      <c r="L35" s="23"/>
      <c r="M35" s="28"/>
      <c r="N35" s="28"/>
      <c r="O35" s="28"/>
      <c r="P35" s="28"/>
      <c r="Q35" s="28"/>
      <c r="R35" s="28"/>
      <c r="S35" s="28"/>
      <c r="T35" s="28"/>
      <c r="U35" s="28"/>
      <c r="V35" s="28"/>
    </row>
    <row r="36" spans="1:22" s="30" customFormat="1" ht="18" customHeight="1" x14ac:dyDescent="0.2">
      <c r="A36" s="29"/>
      <c r="B36" s="253" t="s">
        <v>145</v>
      </c>
      <c r="C36" s="23"/>
      <c r="D36" s="23"/>
      <c r="E36" s="23"/>
      <c r="F36" s="23"/>
      <c r="G36" s="23"/>
      <c r="H36" s="24"/>
      <c r="I36" s="23"/>
      <c r="J36" s="23"/>
      <c r="K36" s="23"/>
      <c r="L36" s="23"/>
      <c r="M36" s="28"/>
      <c r="N36" s="28"/>
      <c r="O36" s="28"/>
      <c r="P36" s="28"/>
      <c r="Q36" s="28"/>
      <c r="R36" s="28"/>
      <c r="S36" s="28"/>
      <c r="T36" s="28"/>
      <c r="U36" s="28"/>
      <c r="V36" s="28"/>
    </row>
    <row r="37" spans="1:22" s="30" customFormat="1" ht="13.5" thickBot="1" x14ac:dyDescent="0.25">
      <c r="A37" s="29"/>
      <c r="B37" s="23"/>
      <c r="C37" s="23"/>
      <c r="D37" s="23"/>
      <c r="E37" s="23"/>
      <c r="F37" s="23"/>
      <c r="G37" s="23"/>
      <c r="H37" s="24"/>
      <c r="I37" s="23"/>
      <c r="J37" s="23"/>
      <c r="K37" s="23"/>
      <c r="L37" s="23"/>
      <c r="M37" s="28"/>
      <c r="N37" s="28"/>
      <c r="O37" s="28"/>
      <c r="P37" s="28"/>
      <c r="Q37" s="28"/>
      <c r="R37" s="28"/>
      <c r="S37" s="28"/>
      <c r="T37" s="28"/>
      <c r="U37" s="28"/>
      <c r="V37" s="28"/>
    </row>
    <row r="38" spans="1:22" ht="15" x14ac:dyDescent="0.2">
      <c r="B38" s="377" t="s">
        <v>137</v>
      </c>
      <c r="C38" s="109" t="s">
        <v>201</v>
      </c>
      <c r="D38" s="377" t="s">
        <v>68</v>
      </c>
      <c r="E38" s="109" t="s">
        <v>201</v>
      </c>
      <c r="F38" s="377" t="s">
        <v>68</v>
      </c>
      <c r="G38" s="109" t="s">
        <v>201</v>
      </c>
      <c r="H38" s="377" t="s">
        <v>68</v>
      </c>
      <c r="I38" s="109" t="s">
        <v>201</v>
      </c>
      <c r="J38" s="377" t="s">
        <v>68</v>
      </c>
      <c r="K38" s="109" t="s">
        <v>201</v>
      </c>
      <c r="L38" s="377" t="s">
        <v>68</v>
      </c>
      <c r="M38" s="109" t="s">
        <v>201</v>
      </c>
      <c r="N38" s="377" t="s">
        <v>68</v>
      </c>
      <c r="O38" s="109" t="s">
        <v>201</v>
      </c>
      <c r="P38" s="377" t="s">
        <v>68</v>
      </c>
      <c r="Q38" s="109" t="s">
        <v>201</v>
      </c>
      <c r="R38" s="377" t="s">
        <v>68</v>
      </c>
      <c r="S38" s="109" t="s">
        <v>201</v>
      </c>
      <c r="T38" s="377" t="s">
        <v>68</v>
      </c>
      <c r="U38" s="109" t="s">
        <v>201</v>
      </c>
      <c r="V38" s="377" t="s">
        <v>68</v>
      </c>
    </row>
    <row r="39" spans="1:22" ht="15" thickBot="1" x14ac:dyDescent="0.25">
      <c r="B39" s="378"/>
      <c r="C39" s="238"/>
      <c r="D39" s="378"/>
      <c r="E39" s="238"/>
      <c r="F39" s="378"/>
      <c r="G39" s="238"/>
      <c r="H39" s="378"/>
      <c r="I39" s="238"/>
      <c r="J39" s="378"/>
      <c r="K39" s="238"/>
      <c r="L39" s="378"/>
      <c r="M39" s="238"/>
      <c r="N39" s="378"/>
      <c r="O39" s="238"/>
      <c r="P39" s="378"/>
      <c r="Q39" s="238"/>
      <c r="R39" s="378"/>
      <c r="S39" s="238"/>
      <c r="T39" s="378"/>
      <c r="U39" s="238"/>
      <c r="V39" s="378"/>
    </row>
    <row r="40" spans="1:22" ht="87" customHeight="1" x14ac:dyDescent="0.2">
      <c r="B40" s="248" t="s">
        <v>139</v>
      </c>
      <c r="C40" s="147"/>
      <c r="D40" s="144"/>
      <c r="E40" s="147"/>
      <c r="F40" s="144"/>
      <c r="G40" s="147"/>
      <c r="H40" s="144"/>
      <c r="I40" s="147"/>
      <c r="J40" s="144"/>
      <c r="K40" s="147"/>
      <c r="L40" s="144"/>
      <c r="M40" s="147"/>
      <c r="N40" s="144"/>
      <c r="O40" s="147"/>
      <c r="P40" s="144"/>
      <c r="Q40" s="147"/>
      <c r="R40" s="144"/>
      <c r="S40" s="147"/>
      <c r="T40" s="144"/>
      <c r="U40" s="147"/>
      <c r="V40" s="144"/>
    </row>
    <row r="41" spans="1:22" ht="201" customHeight="1" x14ac:dyDescent="0.2">
      <c r="B41" s="249" t="s">
        <v>166</v>
      </c>
      <c r="C41" s="125"/>
      <c r="D41" s="142"/>
      <c r="E41" s="125"/>
      <c r="F41" s="142"/>
      <c r="G41" s="125"/>
      <c r="H41" s="142"/>
      <c r="I41" s="125"/>
      <c r="J41" s="142"/>
      <c r="K41" s="125"/>
      <c r="L41" s="142"/>
      <c r="M41" s="125"/>
      <c r="N41" s="142"/>
      <c r="O41" s="125"/>
      <c r="P41" s="142"/>
      <c r="Q41" s="125"/>
      <c r="R41" s="142"/>
      <c r="S41" s="125"/>
      <c r="T41" s="142"/>
      <c r="U41" s="125"/>
      <c r="V41" s="142"/>
    </row>
    <row r="42" spans="1:22" ht="147" customHeight="1" x14ac:dyDescent="0.2">
      <c r="B42" s="250" t="s">
        <v>140</v>
      </c>
      <c r="C42" s="125"/>
      <c r="D42" s="142"/>
      <c r="E42" s="125"/>
      <c r="F42" s="142"/>
      <c r="G42" s="125"/>
      <c r="H42" s="142"/>
      <c r="I42" s="125"/>
      <c r="J42" s="142"/>
      <c r="K42" s="125"/>
      <c r="L42" s="142"/>
      <c r="M42" s="125"/>
      <c r="N42" s="142"/>
      <c r="O42" s="125"/>
      <c r="P42" s="142"/>
      <c r="Q42" s="125"/>
      <c r="R42" s="142"/>
      <c r="S42" s="125"/>
      <c r="T42" s="142"/>
      <c r="U42" s="125"/>
      <c r="V42" s="142"/>
    </row>
    <row r="43" spans="1:22" ht="63.75" x14ac:dyDescent="0.2">
      <c r="B43" s="250" t="s">
        <v>189</v>
      </c>
      <c r="C43" s="125"/>
      <c r="D43" s="142"/>
      <c r="E43" s="125"/>
      <c r="F43" s="142"/>
      <c r="G43" s="125"/>
      <c r="H43" s="142"/>
      <c r="I43" s="125"/>
      <c r="J43" s="142"/>
      <c r="K43" s="125"/>
      <c r="L43" s="142"/>
      <c r="M43" s="125"/>
      <c r="N43" s="142"/>
      <c r="O43" s="125"/>
      <c r="P43" s="142"/>
      <c r="Q43" s="125"/>
      <c r="R43" s="142"/>
      <c r="S43" s="125"/>
      <c r="T43" s="142"/>
      <c r="U43" s="125"/>
      <c r="V43" s="142"/>
    </row>
    <row r="44" spans="1:22" ht="66" customHeight="1" x14ac:dyDescent="0.2">
      <c r="B44" s="249" t="s">
        <v>203</v>
      </c>
      <c r="C44" s="125"/>
      <c r="D44" s="142"/>
      <c r="E44" s="125"/>
      <c r="F44" s="142"/>
      <c r="G44" s="125"/>
      <c r="H44" s="142"/>
      <c r="I44" s="125"/>
      <c r="J44" s="142"/>
      <c r="K44" s="125"/>
      <c r="L44" s="142"/>
      <c r="M44" s="125"/>
      <c r="N44" s="142"/>
      <c r="O44" s="125"/>
      <c r="P44" s="142"/>
      <c r="Q44" s="125"/>
      <c r="R44" s="142"/>
      <c r="S44" s="125"/>
      <c r="T44" s="142"/>
      <c r="U44" s="125"/>
      <c r="V44" s="142"/>
    </row>
    <row r="45" spans="1:22" ht="177.75" customHeight="1" x14ac:dyDescent="0.2">
      <c r="B45" s="250" t="s">
        <v>167</v>
      </c>
      <c r="C45" s="125"/>
      <c r="D45" s="142"/>
      <c r="E45" s="125"/>
      <c r="F45" s="142"/>
      <c r="G45" s="125"/>
      <c r="H45" s="142"/>
      <c r="I45" s="125"/>
      <c r="J45" s="142"/>
      <c r="K45" s="125"/>
      <c r="L45" s="142"/>
      <c r="M45" s="125"/>
      <c r="N45" s="142"/>
      <c r="O45" s="125"/>
      <c r="P45" s="142"/>
      <c r="Q45" s="125"/>
      <c r="R45" s="142"/>
      <c r="S45" s="125"/>
      <c r="T45" s="142"/>
      <c r="U45" s="125"/>
      <c r="V45" s="142"/>
    </row>
    <row r="46" spans="1:22" ht="63.75" x14ac:dyDescent="0.2">
      <c r="B46" s="249" t="s">
        <v>142</v>
      </c>
      <c r="C46" s="125"/>
      <c r="D46" s="142"/>
      <c r="E46" s="125"/>
      <c r="F46" s="142"/>
      <c r="G46" s="125"/>
      <c r="H46" s="142"/>
      <c r="I46" s="125"/>
      <c r="J46" s="142"/>
      <c r="K46" s="125"/>
      <c r="L46" s="142"/>
      <c r="M46" s="125"/>
      <c r="N46" s="142"/>
      <c r="O46" s="125"/>
      <c r="P46" s="142"/>
      <c r="Q46" s="125"/>
      <c r="R46" s="142"/>
      <c r="S46" s="125"/>
      <c r="T46" s="142"/>
      <c r="U46" s="125"/>
      <c r="V46" s="142"/>
    </row>
    <row r="47" spans="1:22" ht="63" customHeight="1" thickBot="1" x14ac:dyDescent="0.25">
      <c r="B47" s="251" t="s">
        <v>143</v>
      </c>
      <c r="C47" s="126"/>
      <c r="D47" s="143"/>
      <c r="E47" s="126"/>
      <c r="F47" s="143"/>
      <c r="G47" s="126"/>
      <c r="H47" s="143"/>
      <c r="I47" s="126"/>
      <c r="J47" s="143"/>
      <c r="K47" s="126"/>
      <c r="L47" s="143"/>
      <c r="M47" s="126"/>
      <c r="N47" s="143"/>
      <c r="O47" s="126"/>
      <c r="P47" s="143"/>
      <c r="Q47" s="126"/>
      <c r="R47" s="143"/>
      <c r="S47" s="126"/>
      <c r="T47" s="143"/>
      <c r="U47" s="126"/>
      <c r="V47" s="143"/>
    </row>
    <row r="48" spans="1:22" ht="31.5" customHeight="1" thickBot="1" x14ac:dyDescent="0.25">
      <c r="B48" s="128" t="s">
        <v>121</v>
      </c>
      <c r="C48" s="252" t="s">
        <v>38</v>
      </c>
      <c r="D48"/>
      <c r="E48" s="252" t="s">
        <v>38</v>
      </c>
      <c r="F48"/>
      <c r="G48" s="252" t="s">
        <v>38</v>
      </c>
      <c r="H48"/>
      <c r="I48" s="252" t="s">
        <v>38</v>
      </c>
      <c r="J48"/>
      <c r="K48" s="252" t="s">
        <v>38</v>
      </c>
      <c r="L48"/>
      <c r="M48" s="252" t="s">
        <v>38</v>
      </c>
      <c r="N48"/>
      <c r="O48" s="252" t="s">
        <v>38</v>
      </c>
      <c r="P48"/>
      <c r="Q48" s="252" t="s">
        <v>38</v>
      </c>
      <c r="R48"/>
      <c r="S48" s="252" t="s">
        <v>38</v>
      </c>
      <c r="T48"/>
      <c r="U48" s="252" t="s">
        <v>38</v>
      </c>
      <c r="V48"/>
    </row>
    <row r="49" spans="1:22" s="30" customFormat="1" ht="13.5" thickBot="1" x14ac:dyDescent="0.25">
      <c r="A49" s="29"/>
      <c r="B49" s="27"/>
      <c r="C49" s="27"/>
      <c r="D49" s="27"/>
      <c r="E49" s="27"/>
      <c r="F49" s="27"/>
      <c r="G49" s="27"/>
      <c r="H49" s="27"/>
      <c r="I49" s="27"/>
      <c r="J49" s="27"/>
      <c r="K49" s="27"/>
      <c r="L49" s="27"/>
      <c r="M49" s="28"/>
      <c r="N49" s="28"/>
      <c r="O49" s="28"/>
      <c r="P49" s="28"/>
      <c r="Q49" s="28"/>
      <c r="R49" s="28"/>
      <c r="S49" s="28"/>
      <c r="T49" s="28"/>
      <c r="U49" s="28"/>
      <c r="V49" s="28"/>
    </row>
    <row r="50" spans="1:22" ht="20.25" customHeight="1" thickBot="1" x14ac:dyDescent="0.25">
      <c r="B50" s="136" t="s">
        <v>144</v>
      </c>
      <c r="C50" s="148">
        <f>COUNTIF(C47,"High Risk")+COUNTIF(E47,"High Risk")+COUNTIF(G47,"High Risk")+COUNTIF(I47,"High Risk")+COUNTIF(K47,"High Risk")+COUNTIF(M47,"High Risk")+COUNTIF(O47,"High Risk")+COUNTIF(Q47,"High Risk")+COUNTIF(S47,"High Risk")+COUNTIF(U47,"High Risk")</f>
        <v>0</v>
      </c>
      <c r="D50"/>
      <c r="E50" s="27"/>
      <c r="F50" s="27"/>
      <c r="G50" s="27"/>
      <c r="H50" s="27"/>
      <c r="I50" s="27"/>
      <c r="J50" s="27"/>
      <c r="K50" s="27"/>
      <c r="L50" s="27"/>
    </row>
    <row r="51" spans="1:22" ht="21.75" customHeight="1" x14ac:dyDescent="0.2">
      <c r="B51" s="27"/>
      <c r="C51" s="27"/>
      <c r="D51" s="27"/>
      <c r="E51" s="27"/>
      <c r="F51" s="27"/>
      <c r="G51" s="27"/>
      <c r="H51" s="27"/>
      <c r="I51" s="27"/>
      <c r="J51" s="27"/>
      <c r="K51" s="27"/>
      <c r="L51" s="27"/>
    </row>
    <row r="52" spans="1:22" ht="13.5" customHeight="1" thickBot="1" x14ac:dyDescent="0.25">
      <c r="B52" s="27"/>
      <c r="C52" s="27"/>
      <c r="D52" s="27"/>
      <c r="E52" s="27"/>
      <c r="F52" s="27"/>
      <c r="G52" s="27"/>
      <c r="H52" s="27"/>
      <c r="I52" s="27"/>
      <c r="J52" s="27"/>
      <c r="K52" s="27"/>
      <c r="L52" s="27"/>
    </row>
    <row r="53" spans="1:22" ht="13.5" customHeight="1" thickBot="1" x14ac:dyDescent="0.25">
      <c r="B53" s="288" t="s">
        <v>78</v>
      </c>
      <c r="C53" s="290"/>
      <c r="D53" s="23"/>
      <c r="E53" s="23"/>
      <c r="F53" s="23"/>
      <c r="G53" s="23"/>
      <c r="H53" s="23"/>
      <c r="I53" s="27"/>
      <c r="J53" s="27"/>
      <c r="K53" s="27"/>
      <c r="L53" s="27"/>
    </row>
    <row r="54" spans="1:22" ht="13.5" customHeight="1" x14ac:dyDescent="0.2">
      <c r="B54" s="23"/>
      <c r="C54" s="23"/>
      <c r="D54" s="23"/>
      <c r="E54" s="23"/>
      <c r="F54" s="23"/>
      <c r="G54" s="23"/>
      <c r="H54" s="23"/>
      <c r="I54" s="27"/>
      <c r="J54" s="27"/>
      <c r="K54" s="27"/>
      <c r="L54" s="27"/>
    </row>
    <row r="55" spans="1:22" ht="13.5" customHeight="1" x14ac:dyDescent="0.2">
      <c r="B55" s="23"/>
      <c r="C55" s="23"/>
      <c r="D55" s="23"/>
      <c r="E55" s="23"/>
      <c r="F55" s="23"/>
      <c r="G55" s="23"/>
      <c r="H55" s="23"/>
      <c r="I55" s="27"/>
      <c r="J55" s="27"/>
      <c r="K55" s="27"/>
      <c r="L55" s="27"/>
    </row>
    <row r="56" spans="1:22" ht="13.5" customHeight="1" x14ac:dyDescent="0.2">
      <c r="B56" s="23"/>
      <c r="C56" s="23"/>
      <c r="D56" s="23"/>
      <c r="E56" s="23"/>
      <c r="F56" s="23"/>
      <c r="G56" s="23"/>
      <c r="H56" s="23"/>
      <c r="I56" s="27"/>
      <c r="J56" s="27"/>
      <c r="K56" s="27"/>
      <c r="L56" s="27"/>
    </row>
    <row r="57" spans="1:22" ht="13.5" customHeight="1" x14ac:dyDescent="0.2">
      <c r="A57" s="105" t="s">
        <v>23</v>
      </c>
      <c r="B57" s="200"/>
      <c r="C57" s="201"/>
      <c r="D57" s="201"/>
      <c r="E57" s="201"/>
      <c r="F57" s="201"/>
      <c r="G57" s="201"/>
      <c r="H57" s="201"/>
      <c r="I57" s="183"/>
      <c r="J57" s="173"/>
      <c r="K57" s="173"/>
      <c r="L57" s="88"/>
    </row>
    <row r="58" spans="1:22" ht="33" customHeight="1" x14ac:dyDescent="0.2">
      <c r="A58" s="171" t="s">
        <v>24</v>
      </c>
      <c r="B58" s="390" t="s">
        <v>138</v>
      </c>
      <c r="C58" s="390"/>
      <c r="D58" s="390"/>
      <c r="E58" s="390"/>
      <c r="F58" s="390"/>
      <c r="G58" s="390"/>
      <c r="H58" s="390"/>
      <c r="I58" s="180"/>
      <c r="J58" s="174"/>
      <c r="K58" s="174"/>
      <c r="L58" s="86"/>
    </row>
    <row r="59" spans="1:22" ht="30" customHeight="1" x14ac:dyDescent="0.2">
      <c r="A59" s="172" t="s">
        <v>25</v>
      </c>
      <c r="B59" s="390" t="s">
        <v>219</v>
      </c>
      <c r="C59" s="390"/>
      <c r="D59" s="390"/>
      <c r="E59" s="390"/>
      <c r="F59" s="390"/>
      <c r="G59" s="390"/>
      <c r="H59" s="390"/>
      <c r="I59" s="180"/>
      <c r="J59" s="174"/>
      <c r="K59" s="174"/>
      <c r="L59" s="86"/>
    </row>
    <row r="60" spans="1:22" ht="45" customHeight="1" x14ac:dyDescent="0.2">
      <c r="A60" s="172" t="s">
        <v>26</v>
      </c>
      <c r="B60" s="385" t="s">
        <v>132</v>
      </c>
      <c r="C60" s="385"/>
      <c r="D60" s="385"/>
      <c r="E60" s="385"/>
      <c r="F60" s="385"/>
      <c r="G60" s="385"/>
      <c r="H60" s="385"/>
      <c r="I60" s="180"/>
      <c r="J60" s="175"/>
      <c r="K60" s="175"/>
      <c r="L60" s="86"/>
    </row>
    <row r="61" spans="1:22" s="31" customFormat="1" ht="57.75" customHeight="1" x14ac:dyDescent="0.2">
      <c r="A61" s="171" t="s">
        <v>27</v>
      </c>
      <c r="B61" s="385" t="s">
        <v>127</v>
      </c>
      <c r="C61" s="385"/>
      <c r="D61" s="385"/>
      <c r="E61" s="385"/>
      <c r="F61" s="385"/>
      <c r="G61" s="385"/>
      <c r="H61" s="385"/>
      <c r="I61" s="182"/>
      <c r="J61" s="176"/>
      <c r="K61" s="176"/>
      <c r="L61" s="87"/>
      <c r="M61" s="28"/>
      <c r="N61" s="28"/>
      <c r="O61" s="28"/>
      <c r="P61" s="28"/>
      <c r="Q61" s="28"/>
      <c r="R61" s="28"/>
      <c r="S61" s="28"/>
      <c r="T61" s="28"/>
      <c r="U61" s="28"/>
      <c r="V61" s="28"/>
    </row>
    <row r="62" spans="1:22" ht="35.25" customHeight="1" x14ac:dyDescent="0.2">
      <c r="A62" s="172" t="s">
        <v>28</v>
      </c>
      <c r="B62" s="390" t="s">
        <v>141</v>
      </c>
      <c r="C62" s="390"/>
      <c r="D62" s="390"/>
      <c r="E62" s="390"/>
      <c r="F62" s="390"/>
      <c r="G62" s="390"/>
      <c r="H62" s="390"/>
      <c r="I62" s="181"/>
      <c r="J62" s="174"/>
      <c r="K62" s="174"/>
      <c r="L62" s="86"/>
      <c r="M62" s="31"/>
      <c r="N62" s="31"/>
      <c r="O62" s="31"/>
      <c r="P62" s="31"/>
      <c r="Q62" s="31"/>
      <c r="R62" s="31"/>
      <c r="S62" s="31"/>
      <c r="T62" s="31"/>
      <c r="U62" s="31"/>
      <c r="V62" s="31"/>
    </row>
  </sheetData>
  <sheetProtection formatCells="0" formatColumns="0" formatRows="0" insertColumns="0"/>
  <mergeCells count="28">
    <mergeCell ref="B62:H62"/>
    <mergeCell ref="B60:H60"/>
    <mergeCell ref="B59:H59"/>
    <mergeCell ref="B58:H58"/>
    <mergeCell ref="B34:D34"/>
    <mergeCell ref="B53:C53"/>
    <mergeCell ref="B61:H61"/>
    <mergeCell ref="B4:G4"/>
    <mergeCell ref="B2:G2"/>
    <mergeCell ref="B31:G31"/>
    <mergeCell ref="B32:G32"/>
    <mergeCell ref="N38:N39"/>
    <mergeCell ref="B38:B39"/>
    <mergeCell ref="D38:D39"/>
    <mergeCell ref="F38:F39"/>
    <mergeCell ref="H38:H39"/>
    <mergeCell ref="J38:J39"/>
    <mergeCell ref="B19:G19"/>
    <mergeCell ref="B9:E9"/>
    <mergeCell ref="B23:F23"/>
    <mergeCell ref="B7:D7"/>
    <mergeCell ref="B3:G3"/>
    <mergeCell ref="B21:D21"/>
    <mergeCell ref="P38:P39"/>
    <mergeCell ref="R38:R39"/>
    <mergeCell ref="T38:T39"/>
    <mergeCell ref="V38:V39"/>
    <mergeCell ref="L38:L39"/>
  </mergeCells>
  <dataValidations count="5">
    <dataValidation type="list" allowBlank="1" showInputMessage="1" showErrorMessage="1" sqref="C40 C42:C43 C46 E40 E42:E43 E46 G40 G42:G43 G46 I40 I42:I43 I46 K40 K42:K43 K46 M40 M42:M43 M46 O40 O42:O43 O46 Q40 Q42:Q43 Q46 S40 S42:S43 S46 U40 U42:U43 U46" xr:uid="{6792CDCE-16F9-4A31-8D1A-8BF63BA9FBAA}">
      <formula1>"Yes, No"</formula1>
    </dataValidation>
    <dataValidation type="list" allowBlank="1" showInputMessage="1" showErrorMessage="1" sqref="C47 E47 G47 I47 K47 M47 O47 Q47 S47 U47" xr:uid="{C7FD8285-CF52-41B2-88DB-9D471CD413FC}">
      <formula1>"High Risk, Not High Risk"</formula1>
    </dataValidation>
    <dataValidation type="list" allowBlank="1" showInputMessage="1" showErrorMessage="1" sqref="C41 E41 G41 I41 K41 M41 O41 Q41 S41 U41" xr:uid="{79B2584D-A296-4DB4-A122-E6E96C382589}">
      <formula1>"Weaknesses Identified, No Weaknesses Identified"</formula1>
    </dataValidation>
    <dataValidation type="list" allowBlank="1" showInputMessage="1" showErrorMessage="1" sqref="C45 E45 G45 I45 K45 M45 O45 Q45 S45 U45" xr:uid="{17960526-D9E7-45DB-9CDE-69F7E655B56E}">
      <formula1>"Higher Inherent Risk, Lower Inherent Risk"</formula1>
    </dataValidation>
    <dataValidation type="list" allowBlank="1" showInputMessage="1" showErrorMessage="1" sqref="C44 E44 G44 I44 K44 M44 O44 Q44 S44 U44" xr:uid="{26F898FA-C662-4BBC-BB80-8182B5B0B54E}">
      <formula1>"N/A, Increased Risk, Not an Increased RIsk"</formula1>
    </dataValidation>
  </dataValidations>
  <pageMargins left="0.25" right="0.25" top="0.75" bottom="0.75" header="0.3" footer="0.3"/>
  <pageSetup scale="61" fitToHeight="5" orientation="landscape" r:id="rId1"/>
  <ignoredErrors>
    <ignoredError sqref="D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91"/>
  <sheetViews>
    <sheetView showGridLines="0" zoomScale="80" zoomScaleNormal="80" workbookViewId="0">
      <pane ySplit="3" topLeftCell="A4" activePane="bottomLeft" state="frozen"/>
      <selection pane="bottomLeft"/>
    </sheetView>
  </sheetViews>
  <sheetFormatPr defaultColWidth="9.140625" defaultRowHeight="12.75" x14ac:dyDescent="0.2"/>
  <cols>
    <col min="1" max="1" width="9.140625" style="20"/>
    <col min="2" max="3" width="9.140625" style="11"/>
    <col min="4" max="4" width="40.42578125" style="11" customWidth="1"/>
    <col min="5" max="5" width="36.28515625" style="11" customWidth="1"/>
    <col min="6" max="6" width="36.5703125" style="11" customWidth="1"/>
    <col min="7" max="7" width="17.42578125" style="11" bestFit="1" customWidth="1"/>
    <col min="8" max="8" width="9.28515625" style="11" customWidth="1"/>
    <col min="9" max="9" width="9.140625" style="20"/>
    <col min="10" max="16384" width="9.140625" style="11"/>
  </cols>
  <sheetData>
    <row r="1" spans="1:9" s="20" customFormat="1" x14ac:dyDescent="0.2">
      <c r="A1" s="20" t="s">
        <v>0</v>
      </c>
    </row>
    <row r="2" spans="1:9" ht="21.6" customHeight="1" x14ac:dyDescent="0.2">
      <c r="A2" s="11"/>
      <c r="B2" s="119"/>
      <c r="C2" s="338" t="s">
        <v>128</v>
      </c>
      <c r="D2" s="391"/>
      <c r="E2" s="391"/>
      <c r="F2" s="391"/>
      <c r="G2" s="391"/>
      <c r="H2" s="119"/>
      <c r="I2" s="11"/>
    </row>
    <row r="3" spans="1:9" s="64" customFormat="1" ht="21.6" customHeight="1" thickBot="1" x14ac:dyDescent="0.25">
      <c r="B3" s="81"/>
      <c r="C3" s="339" t="s">
        <v>130</v>
      </c>
      <c r="D3" s="339"/>
      <c r="E3" s="339"/>
      <c r="F3" s="339"/>
      <c r="G3" s="339"/>
      <c r="H3" s="81"/>
    </row>
    <row r="4" spans="1:9" x14ac:dyDescent="0.2">
      <c r="B4" s="20"/>
      <c r="C4" s="20"/>
      <c r="D4" s="20"/>
      <c r="E4" s="20"/>
      <c r="F4" s="20"/>
      <c r="G4" s="20"/>
      <c r="H4" s="20"/>
    </row>
    <row r="5" spans="1:9" ht="10.9" customHeight="1" x14ac:dyDescent="0.2">
      <c r="A5" s="11"/>
      <c r="B5" s="300" t="s">
        <v>236</v>
      </c>
      <c r="C5" s="300"/>
      <c r="D5" s="300"/>
      <c r="E5" s="300"/>
      <c r="F5" s="300"/>
      <c r="G5" s="300"/>
      <c r="H5" s="300"/>
    </row>
    <row r="6" spans="1:9" ht="210" customHeight="1" x14ac:dyDescent="0.2">
      <c r="A6" s="11"/>
      <c r="B6" s="300"/>
      <c r="C6" s="300"/>
      <c r="D6" s="300"/>
      <c r="E6" s="300"/>
      <c r="F6" s="300"/>
      <c r="G6" s="300"/>
      <c r="H6" s="300"/>
    </row>
    <row r="7" spans="1:9" x14ac:dyDescent="0.2">
      <c r="B7" s="20"/>
      <c r="C7" s="20"/>
      <c r="D7" s="20"/>
      <c r="E7" s="20"/>
      <c r="F7" s="20"/>
      <c r="G7" s="20"/>
    </row>
    <row r="8" spans="1:9" ht="14.25" x14ac:dyDescent="0.2">
      <c r="B8" s="20"/>
      <c r="C8" s="63" t="s">
        <v>190</v>
      </c>
      <c r="D8" s="20"/>
      <c r="E8" s="20"/>
      <c r="F8" s="20"/>
      <c r="G8" s="20"/>
      <c r="H8" s="20"/>
    </row>
    <row r="9" spans="1:9" ht="13.5" thickBot="1" x14ac:dyDescent="0.25">
      <c r="B9" s="20"/>
      <c r="C9" s="20"/>
      <c r="D9" s="20"/>
      <c r="E9" s="20"/>
      <c r="F9" s="20"/>
      <c r="G9" s="20"/>
      <c r="H9" s="20"/>
    </row>
    <row r="10" spans="1:9" ht="15" x14ac:dyDescent="0.2">
      <c r="B10" s="20"/>
      <c r="C10" s="20"/>
      <c r="D10" s="393" t="s">
        <v>94</v>
      </c>
      <c r="E10" s="393" t="s">
        <v>41</v>
      </c>
      <c r="F10" s="109" t="s">
        <v>42</v>
      </c>
      <c r="G10" s="20"/>
      <c r="H10" s="20"/>
    </row>
    <row r="11" spans="1:9" s="19" customFormat="1" ht="37.5" thickBot="1" x14ac:dyDescent="0.25">
      <c r="A11" s="18"/>
      <c r="B11" s="18"/>
      <c r="C11" s="18"/>
      <c r="D11" s="394"/>
      <c r="E11" s="394" t="s">
        <v>41</v>
      </c>
      <c r="F11" s="167" t="s">
        <v>85</v>
      </c>
      <c r="G11" s="20"/>
      <c r="H11" s="18"/>
      <c r="I11" s="21"/>
    </row>
    <row r="12" spans="1:9" s="19" customFormat="1" ht="14.25" x14ac:dyDescent="0.2">
      <c r="A12" s="18"/>
      <c r="B12" s="18"/>
      <c r="C12" s="18"/>
      <c r="D12" s="245"/>
      <c r="E12" s="246"/>
      <c r="F12" s="156">
        <v>0.05</v>
      </c>
      <c r="G12" s="20"/>
      <c r="H12" s="18"/>
      <c r="I12" s="18"/>
    </row>
    <row r="13" spans="1:9" s="19" customFormat="1" ht="14.25" x14ac:dyDescent="0.2">
      <c r="A13" s="18"/>
      <c r="B13" s="18"/>
      <c r="C13" s="18"/>
      <c r="D13" s="245"/>
      <c r="E13" s="246"/>
      <c r="F13" s="157">
        <v>0.05</v>
      </c>
      <c r="G13" s="20"/>
      <c r="H13" s="18"/>
      <c r="I13" s="18"/>
    </row>
    <row r="14" spans="1:9" s="19" customFormat="1" ht="14.25" x14ac:dyDescent="0.2">
      <c r="A14" s="18"/>
      <c r="B14" s="18"/>
      <c r="C14" s="18"/>
      <c r="D14" s="245"/>
      <c r="E14" s="246"/>
      <c r="F14" s="157">
        <v>0.05</v>
      </c>
      <c r="G14" s="20"/>
      <c r="H14" s="18"/>
      <c r="I14" s="18"/>
    </row>
    <row r="15" spans="1:9" s="19" customFormat="1" ht="14.25" x14ac:dyDescent="0.2">
      <c r="A15" s="18"/>
      <c r="B15" s="18"/>
      <c r="C15" s="18"/>
      <c r="D15" s="245"/>
      <c r="E15" s="246"/>
      <c r="F15" s="157">
        <v>0.05</v>
      </c>
      <c r="G15" s="20"/>
      <c r="H15" s="18"/>
      <c r="I15" s="18"/>
    </row>
    <row r="16" spans="1:9" s="19" customFormat="1" ht="14.25" x14ac:dyDescent="0.2">
      <c r="A16" s="18"/>
      <c r="B16" s="18"/>
      <c r="C16" s="18"/>
      <c r="D16" s="245"/>
      <c r="E16" s="246"/>
      <c r="F16" s="157">
        <v>0.05</v>
      </c>
      <c r="G16" s="20"/>
      <c r="H16" s="18"/>
      <c r="I16" s="18"/>
    </row>
    <row r="17" spans="1:9" s="19" customFormat="1" ht="14.25" x14ac:dyDescent="0.2">
      <c r="A17" s="18"/>
      <c r="B17" s="18"/>
      <c r="C17" s="18"/>
      <c r="D17" s="245"/>
      <c r="E17" s="246"/>
      <c r="F17" s="157">
        <v>0.05</v>
      </c>
      <c r="G17" s="20"/>
      <c r="H17" s="18"/>
      <c r="I17" s="18"/>
    </row>
    <row r="18" spans="1:9" s="19" customFormat="1" ht="14.25" x14ac:dyDescent="0.2">
      <c r="A18" s="18"/>
      <c r="B18" s="18"/>
      <c r="C18" s="18"/>
      <c r="D18" s="245"/>
      <c r="E18" s="246"/>
      <c r="F18" s="157">
        <v>0.05</v>
      </c>
      <c r="G18" s="20"/>
      <c r="H18" s="18"/>
      <c r="I18" s="18"/>
    </row>
    <row r="19" spans="1:9" s="19" customFormat="1" ht="14.25" x14ac:dyDescent="0.2">
      <c r="A19" s="18"/>
      <c r="B19" s="18"/>
      <c r="C19" s="18"/>
      <c r="D19" s="245"/>
      <c r="E19" s="246"/>
      <c r="F19" s="157">
        <v>0.05</v>
      </c>
      <c r="G19" s="20"/>
      <c r="H19" s="18"/>
      <c r="I19" s="18"/>
    </row>
    <row r="20" spans="1:9" s="19" customFormat="1" ht="14.25" x14ac:dyDescent="0.2">
      <c r="A20" s="18"/>
      <c r="B20" s="18"/>
      <c r="C20" s="18"/>
      <c r="D20" s="245"/>
      <c r="E20" s="246"/>
      <c r="F20" s="157">
        <v>0.05</v>
      </c>
      <c r="G20" s="20"/>
      <c r="H20" s="18"/>
      <c r="I20" s="18"/>
    </row>
    <row r="21" spans="1:9" s="19" customFormat="1" ht="14.25" x14ac:dyDescent="0.2">
      <c r="A21" s="18"/>
      <c r="B21" s="18"/>
      <c r="C21" s="18"/>
      <c r="D21" s="245"/>
      <c r="E21" s="246"/>
      <c r="F21" s="157">
        <v>0.05</v>
      </c>
      <c r="G21" s="20"/>
      <c r="H21" s="18"/>
      <c r="I21" s="18"/>
    </row>
    <row r="22" spans="1:9" ht="15" x14ac:dyDescent="0.2">
      <c r="B22" s="20"/>
      <c r="C22" s="20"/>
      <c r="D22" s="155" t="s">
        <v>62</v>
      </c>
      <c r="E22" s="247">
        <f>SUM(E12:E21)</f>
        <v>0</v>
      </c>
      <c r="G22" s="20"/>
      <c r="H22" s="20"/>
    </row>
    <row r="23" spans="1:9" x14ac:dyDescent="0.2">
      <c r="B23" s="20"/>
      <c r="C23" s="20"/>
      <c r="D23" s="20"/>
      <c r="E23" s="20"/>
      <c r="F23" s="20"/>
      <c r="G23" s="20"/>
      <c r="H23" s="20"/>
    </row>
    <row r="24" spans="1:9" x14ac:dyDescent="0.2">
      <c r="B24" s="20"/>
      <c r="H24" s="20"/>
    </row>
    <row r="25" spans="1:9" ht="14.25" x14ac:dyDescent="0.2">
      <c r="B25" s="20"/>
      <c r="C25" s="63" t="s">
        <v>191</v>
      </c>
      <c r="D25" s="20"/>
      <c r="E25" s="20"/>
      <c r="F25" s="20"/>
      <c r="G25" s="20"/>
      <c r="H25" s="20"/>
    </row>
    <row r="26" spans="1:9" ht="13.5" thickBot="1" x14ac:dyDescent="0.25">
      <c r="B26" s="20"/>
      <c r="C26" s="20"/>
      <c r="D26" s="20"/>
      <c r="E26" s="20"/>
      <c r="F26" s="20"/>
      <c r="G26" s="20"/>
      <c r="H26" s="20"/>
    </row>
    <row r="27" spans="1:9" ht="15" x14ac:dyDescent="0.2">
      <c r="B27" s="20"/>
      <c r="C27" s="20"/>
      <c r="D27" s="393" t="s">
        <v>94</v>
      </c>
      <c r="E27" s="393" t="s">
        <v>41</v>
      </c>
      <c r="F27" s="109" t="s">
        <v>42</v>
      </c>
      <c r="G27" s="20"/>
      <c r="H27" s="20"/>
    </row>
    <row r="28" spans="1:9" ht="37.5" thickBot="1" x14ac:dyDescent="0.25">
      <c r="B28" s="20"/>
      <c r="C28" s="33"/>
      <c r="D28" s="394" t="s">
        <v>15</v>
      </c>
      <c r="E28" s="394" t="s">
        <v>41</v>
      </c>
      <c r="F28" s="167" t="s">
        <v>85</v>
      </c>
      <c r="G28" s="20"/>
      <c r="H28" s="20"/>
    </row>
    <row r="29" spans="1:9" s="19" customFormat="1" ht="13.9" customHeight="1" x14ac:dyDescent="0.2">
      <c r="A29" s="18"/>
      <c r="B29" s="18"/>
      <c r="C29" s="34"/>
      <c r="D29" s="245"/>
      <c r="E29" s="246"/>
      <c r="F29" s="168">
        <v>0.05</v>
      </c>
      <c r="G29" s="20"/>
      <c r="H29" s="18"/>
      <c r="I29" s="18"/>
    </row>
    <row r="30" spans="1:9" s="19" customFormat="1" ht="14.25" x14ac:dyDescent="0.2">
      <c r="A30" s="18"/>
      <c r="B30" s="18"/>
      <c r="C30" s="34"/>
      <c r="D30" s="245"/>
      <c r="E30" s="246"/>
      <c r="F30" s="169">
        <v>0.05</v>
      </c>
      <c r="G30" s="20"/>
      <c r="H30" s="18"/>
      <c r="I30" s="18"/>
    </row>
    <row r="31" spans="1:9" s="19" customFormat="1" ht="14.25" x14ac:dyDescent="0.2">
      <c r="A31" s="18"/>
      <c r="B31" s="18"/>
      <c r="C31" s="18"/>
      <c r="D31" s="245"/>
      <c r="E31" s="246"/>
      <c r="F31" s="169">
        <v>0.05</v>
      </c>
      <c r="G31" s="20"/>
      <c r="H31" s="18"/>
      <c r="I31" s="18"/>
    </row>
    <row r="32" spans="1:9" s="19" customFormat="1" ht="14.25" x14ac:dyDescent="0.2">
      <c r="A32" s="18"/>
      <c r="B32" s="18"/>
      <c r="C32" s="18"/>
      <c r="D32" s="245"/>
      <c r="E32" s="246"/>
      <c r="F32" s="169">
        <v>0.05</v>
      </c>
      <c r="G32" s="20"/>
      <c r="H32" s="18"/>
      <c r="I32" s="18"/>
    </row>
    <row r="33" spans="1:9" s="19" customFormat="1" ht="14.25" x14ac:dyDescent="0.2">
      <c r="A33" s="18"/>
      <c r="B33" s="18"/>
      <c r="C33" s="18"/>
      <c r="D33" s="245"/>
      <c r="E33" s="246"/>
      <c r="F33" s="169">
        <v>0.05</v>
      </c>
      <c r="G33" s="20"/>
      <c r="H33" s="18"/>
      <c r="I33" s="18"/>
    </row>
    <row r="34" spans="1:9" s="19" customFormat="1" ht="14.25" x14ac:dyDescent="0.2">
      <c r="A34" s="18"/>
      <c r="B34" s="18"/>
      <c r="C34" s="18"/>
      <c r="D34" s="245"/>
      <c r="E34" s="246"/>
      <c r="F34" s="169">
        <v>0.05</v>
      </c>
      <c r="G34" s="20"/>
      <c r="H34" s="18"/>
      <c r="I34" s="18"/>
    </row>
    <row r="35" spans="1:9" s="19" customFormat="1" ht="14.25" x14ac:dyDescent="0.2">
      <c r="A35" s="18"/>
      <c r="B35" s="18"/>
      <c r="C35" s="18"/>
      <c r="D35" s="245"/>
      <c r="E35" s="246"/>
      <c r="F35" s="169">
        <v>0.05</v>
      </c>
      <c r="G35" s="20"/>
      <c r="H35" s="18"/>
      <c r="I35" s="18"/>
    </row>
    <row r="36" spans="1:9" s="19" customFormat="1" ht="14.25" x14ac:dyDescent="0.2">
      <c r="A36" s="18"/>
      <c r="B36" s="18"/>
      <c r="C36" s="18"/>
      <c r="D36" s="245"/>
      <c r="E36" s="246"/>
      <c r="F36" s="169">
        <v>0.05</v>
      </c>
      <c r="G36" s="20"/>
      <c r="H36" s="18"/>
      <c r="I36" s="18"/>
    </row>
    <row r="37" spans="1:9" s="19" customFormat="1" ht="14.25" x14ac:dyDescent="0.2">
      <c r="A37" s="18"/>
      <c r="B37" s="18"/>
      <c r="C37" s="18"/>
      <c r="D37" s="245"/>
      <c r="E37" s="246"/>
      <c r="F37" s="169">
        <v>0.05</v>
      </c>
      <c r="G37" s="20"/>
      <c r="H37" s="18"/>
      <c r="I37" s="18"/>
    </row>
    <row r="38" spans="1:9" s="19" customFormat="1" ht="14.25" x14ac:dyDescent="0.2">
      <c r="A38" s="18"/>
      <c r="B38" s="18"/>
      <c r="C38" s="18"/>
      <c r="D38" s="245"/>
      <c r="E38" s="246"/>
      <c r="F38" s="169">
        <v>0.05</v>
      </c>
      <c r="G38" s="20"/>
      <c r="H38" s="18"/>
      <c r="I38" s="18"/>
    </row>
    <row r="39" spans="1:9" s="19" customFormat="1" ht="14.25" x14ac:dyDescent="0.2">
      <c r="A39" s="18"/>
      <c r="B39" s="18"/>
      <c r="C39" s="34"/>
      <c r="D39" s="245"/>
      <c r="E39" s="246"/>
      <c r="F39" s="169">
        <v>0.05</v>
      </c>
      <c r="G39" s="20"/>
      <c r="H39" s="18"/>
      <c r="I39" s="18"/>
    </row>
    <row r="40" spans="1:9" ht="15" x14ac:dyDescent="0.2">
      <c r="B40" s="20"/>
      <c r="C40" s="20"/>
      <c r="D40" s="155" t="s">
        <v>62</v>
      </c>
      <c r="E40" s="247">
        <f>SUM(E29:E39)</f>
        <v>0</v>
      </c>
      <c r="G40" s="20"/>
      <c r="H40" s="20"/>
    </row>
    <row r="41" spans="1:9" x14ac:dyDescent="0.2">
      <c r="B41" s="20"/>
      <c r="C41" s="20"/>
      <c r="D41" s="20"/>
      <c r="E41" s="20"/>
      <c r="F41" s="20"/>
      <c r="G41" s="20"/>
      <c r="H41" s="20"/>
    </row>
    <row r="42" spans="1:9" x14ac:dyDescent="0.2">
      <c r="B42" s="20"/>
      <c r="C42" s="20"/>
      <c r="D42" s="20"/>
      <c r="E42" s="20"/>
      <c r="F42" s="20"/>
      <c r="G42" s="20"/>
      <c r="H42" s="20"/>
    </row>
    <row r="43" spans="1:9" ht="14.25" x14ac:dyDescent="0.2">
      <c r="B43" s="20"/>
      <c r="C43" s="63" t="s">
        <v>72</v>
      </c>
      <c r="D43" s="20"/>
      <c r="E43" s="170">
        <f>IF('Step 2'!D25="Low risk auditee - Minimum of 20% Coverage",20%,IF('Step 2'!D25="NOT a low risk auditee - Minimum of 40% Coverage",40%,))</f>
        <v>0.2</v>
      </c>
      <c r="F43" s="123"/>
      <c r="G43" s="20"/>
      <c r="H43" s="20"/>
    </row>
    <row r="44" spans="1:9" x14ac:dyDescent="0.2">
      <c r="B44" s="20"/>
      <c r="C44" s="35"/>
      <c r="D44" s="20"/>
      <c r="E44" s="20"/>
      <c r="F44" s="20"/>
      <c r="G44" s="20"/>
      <c r="H44" s="20"/>
    </row>
    <row r="45" spans="1:9" ht="14.25" x14ac:dyDescent="0.2">
      <c r="B45" s="20"/>
      <c r="C45" s="63" t="s">
        <v>43</v>
      </c>
      <c r="D45" s="20"/>
      <c r="E45" s="20"/>
      <c r="F45" s="20"/>
      <c r="G45" s="20"/>
      <c r="H45" s="20"/>
    </row>
    <row r="46" spans="1:9" x14ac:dyDescent="0.2">
      <c r="B46" s="20"/>
      <c r="C46" s="20"/>
      <c r="D46" s="20"/>
      <c r="E46" s="20"/>
      <c r="F46" s="20"/>
      <c r="G46" s="20"/>
      <c r="H46" s="20"/>
    </row>
    <row r="47" spans="1:9" ht="14.25" x14ac:dyDescent="0.2">
      <c r="B47" s="20"/>
      <c r="C47" s="20"/>
      <c r="D47" s="160" t="s">
        <v>46</v>
      </c>
      <c r="E47" s="254">
        <f>+E22</f>
        <v>0</v>
      </c>
      <c r="F47" s="36"/>
      <c r="G47" s="20"/>
      <c r="H47" s="20"/>
    </row>
    <row r="48" spans="1:9" ht="14.25" x14ac:dyDescent="0.2">
      <c r="B48" s="20"/>
      <c r="C48" s="20"/>
      <c r="D48" s="160" t="s">
        <v>44</v>
      </c>
      <c r="E48" s="254">
        <f>+E40</f>
        <v>0</v>
      </c>
      <c r="F48" s="36"/>
      <c r="G48" s="20"/>
      <c r="H48" s="20"/>
    </row>
    <row r="49" spans="1:12" ht="15" x14ac:dyDescent="0.2">
      <c r="B49" s="20"/>
      <c r="C49" s="20"/>
      <c r="D49" s="161" t="s">
        <v>45</v>
      </c>
      <c r="E49" s="255">
        <f>+E47+E48</f>
        <v>0</v>
      </c>
      <c r="F49" s="6"/>
      <c r="G49" s="20"/>
      <c r="H49" s="20"/>
    </row>
    <row r="50" spans="1:12" ht="27.75" x14ac:dyDescent="0.2">
      <c r="B50" s="20"/>
      <c r="C50" s="20"/>
      <c r="D50" s="161" t="s">
        <v>81</v>
      </c>
      <c r="E50" s="165"/>
      <c r="F50" s="36"/>
      <c r="G50" s="20"/>
      <c r="H50" s="20"/>
    </row>
    <row r="51" spans="1:12" ht="53.25" x14ac:dyDescent="0.2">
      <c r="B51" s="20"/>
      <c r="C51" s="20"/>
      <c r="D51" s="159" t="s">
        <v>160</v>
      </c>
      <c r="E51" s="37" t="e">
        <f>+E49/E50</f>
        <v>#DIV/0!</v>
      </c>
      <c r="F51" s="20"/>
      <c r="G51" s="20"/>
      <c r="H51" s="20"/>
    </row>
    <row r="52" spans="1:12" x14ac:dyDescent="0.2">
      <c r="B52" s="20"/>
      <c r="C52" s="20"/>
      <c r="D52" s="20"/>
      <c r="E52" s="20"/>
      <c r="F52" s="20"/>
      <c r="G52" s="20"/>
      <c r="H52" s="20"/>
    </row>
    <row r="53" spans="1:12" ht="13.5" thickBot="1" x14ac:dyDescent="0.25">
      <c r="B53" s="20"/>
      <c r="C53" s="20"/>
      <c r="D53" s="20"/>
      <c r="E53" s="20"/>
      <c r="F53" s="20"/>
      <c r="G53" s="20"/>
      <c r="H53" s="20"/>
    </row>
    <row r="54" spans="1:12" ht="23.45" customHeight="1" thickBot="1" x14ac:dyDescent="0.25">
      <c r="B54" s="20"/>
      <c r="C54" s="288" t="str">
        <f>IFERROR(IF(E51&gt;E43,"STOP",IF(E51=E43,"STOP",IF(E51&lt;E43,"Continue to Step e"))),"")</f>
        <v/>
      </c>
      <c r="D54" s="289"/>
      <c r="E54" s="289"/>
      <c r="F54" s="289"/>
      <c r="G54" s="290"/>
      <c r="H54" s="20"/>
    </row>
    <row r="55" spans="1:12" x14ac:dyDescent="0.2">
      <c r="B55" s="20"/>
      <c r="C55" s="20"/>
      <c r="D55" s="20"/>
      <c r="E55" s="20"/>
      <c r="F55" s="20"/>
      <c r="G55" s="20"/>
      <c r="H55" s="20"/>
    </row>
    <row r="56" spans="1:12" x14ac:dyDescent="0.2">
      <c r="B56" s="20"/>
      <c r="C56" s="20"/>
      <c r="D56" s="20"/>
      <c r="E56" s="20"/>
      <c r="F56" s="20"/>
      <c r="G56" s="20"/>
      <c r="H56" s="20"/>
    </row>
    <row r="57" spans="1:12" ht="15" x14ac:dyDescent="0.2">
      <c r="B57" s="20"/>
      <c r="C57" s="63" t="s">
        <v>192</v>
      </c>
      <c r="D57" s="63"/>
      <c r="E57" s="63"/>
      <c r="F57" s="63"/>
      <c r="G57" s="63"/>
      <c r="H57" s="20"/>
    </row>
    <row r="58" spans="1:12" x14ac:dyDescent="0.2">
      <c r="B58" s="20"/>
      <c r="C58" s="20"/>
      <c r="D58" s="20"/>
      <c r="E58" s="20"/>
      <c r="F58" s="20"/>
      <c r="G58" s="20"/>
      <c r="H58" s="20"/>
    </row>
    <row r="59" spans="1:12" ht="46.5" customHeight="1" x14ac:dyDescent="0.2">
      <c r="B59" s="20"/>
      <c r="C59" s="340" t="s">
        <v>193</v>
      </c>
      <c r="D59" s="340"/>
      <c r="E59" s="340"/>
      <c r="F59" s="340"/>
      <c r="G59" s="340"/>
      <c r="H59" s="20"/>
    </row>
    <row r="60" spans="1:12" ht="15.75" thickBot="1" x14ac:dyDescent="0.25">
      <c r="B60" s="20"/>
      <c r="C60" s="38"/>
      <c r="D60" s="20"/>
      <c r="E60" s="20"/>
      <c r="F60" s="20"/>
      <c r="G60" s="20"/>
      <c r="H60" s="20"/>
    </row>
    <row r="61" spans="1:12" ht="12.75" customHeight="1" x14ac:dyDescent="0.2">
      <c r="B61" s="20"/>
      <c r="C61" s="35"/>
      <c r="D61" s="393" t="s">
        <v>94</v>
      </c>
      <c r="E61" s="393" t="s">
        <v>41</v>
      </c>
      <c r="F61" s="153" t="s">
        <v>42</v>
      </c>
      <c r="G61" s="20"/>
      <c r="H61" s="20"/>
    </row>
    <row r="62" spans="1:12" ht="24.75" thickBot="1" x14ac:dyDescent="0.25">
      <c r="B62" s="20"/>
      <c r="C62" s="35"/>
      <c r="D62" s="394"/>
      <c r="E62" s="394"/>
      <c r="F62" s="154" t="s">
        <v>79</v>
      </c>
      <c r="G62" s="20"/>
      <c r="H62" s="20"/>
      <c r="I62" s="6"/>
      <c r="J62" s="19"/>
      <c r="K62" s="19"/>
      <c r="L62" s="19"/>
    </row>
    <row r="63" spans="1:12" s="19" customFormat="1" ht="14.25" x14ac:dyDescent="0.2">
      <c r="A63" s="18"/>
      <c r="B63" s="18"/>
      <c r="C63" s="39"/>
      <c r="D63" s="245"/>
      <c r="E63" s="246"/>
      <c r="F63" s="156">
        <v>0.05</v>
      </c>
      <c r="G63" s="20"/>
      <c r="H63" s="18"/>
      <c r="I63" s="18"/>
    </row>
    <row r="64" spans="1:12" s="19" customFormat="1" ht="14.25" x14ac:dyDescent="0.2">
      <c r="A64" s="18"/>
      <c r="B64" s="18"/>
      <c r="C64" s="39"/>
      <c r="D64" s="245"/>
      <c r="E64" s="246"/>
      <c r="F64" s="157">
        <v>0.05</v>
      </c>
      <c r="G64" s="20"/>
      <c r="H64" s="18"/>
      <c r="I64" s="18"/>
    </row>
    <row r="65" spans="1:9" s="19" customFormat="1" ht="14.25" x14ac:dyDescent="0.2">
      <c r="A65" s="18"/>
      <c r="B65" s="18"/>
      <c r="C65" s="39"/>
      <c r="D65" s="245"/>
      <c r="E65" s="246"/>
      <c r="F65" s="157">
        <v>0.05</v>
      </c>
      <c r="G65" s="20"/>
      <c r="H65" s="18"/>
      <c r="I65" s="18"/>
    </row>
    <row r="66" spans="1:9" s="19" customFormat="1" ht="14.25" x14ac:dyDescent="0.2">
      <c r="A66" s="18"/>
      <c r="B66" s="18"/>
      <c r="C66" s="39"/>
      <c r="D66" s="245"/>
      <c r="E66" s="246"/>
      <c r="F66" s="157">
        <v>0.05</v>
      </c>
      <c r="G66" s="20"/>
      <c r="H66" s="18"/>
      <c r="I66" s="18"/>
    </row>
    <row r="67" spans="1:9" s="19" customFormat="1" ht="14.25" x14ac:dyDescent="0.2">
      <c r="A67" s="18"/>
      <c r="B67" s="18"/>
      <c r="C67" s="39"/>
      <c r="D67" s="245"/>
      <c r="E67" s="246"/>
      <c r="F67" s="157">
        <v>0.05</v>
      </c>
      <c r="G67" s="20"/>
      <c r="H67" s="18"/>
      <c r="I67" s="18"/>
    </row>
    <row r="68" spans="1:9" s="19" customFormat="1" ht="14.25" x14ac:dyDescent="0.2">
      <c r="A68" s="18"/>
      <c r="B68" s="18"/>
      <c r="C68" s="39"/>
      <c r="D68" s="245"/>
      <c r="E68" s="246"/>
      <c r="F68" s="157">
        <v>0.05</v>
      </c>
      <c r="G68" s="20"/>
      <c r="H68" s="18"/>
      <c r="I68" s="18"/>
    </row>
    <row r="69" spans="1:9" s="19" customFormat="1" ht="14.25" x14ac:dyDescent="0.2">
      <c r="A69" s="18"/>
      <c r="B69" s="18"/>
      <c r="C69" s="39"/>
      <c r="D69" s="245"/>
      <c r="E69" s="246"/>
      <c r="F69" s="157">
        <v>0.05</v>
      </c>
      <c r="G69" s="20"/>
      <c r="H69" s="18"/>
      <c r="I69" s="18"/>
    </row>
    <row r="70" spans="1:9" s="19" customFormat="1" ht="14.25" x14ac:dyDescent="0.2">
      <c r="A70" s="18"/>
      <c r="B70" s="18"/>
      <c r="C70" s="39"/>
      <c r="D70" s="245"/>
      <c r="E70" s="246"/>
      <c r="F70" s="157">
        <v>0.05</v>
      </c>
      <c r="G70" s="20"/>
      <c r="H70" s="18"/>
      <c r="I70" s="18"/>
    </row>
    <row r="71" spans="1:9" s="19" customFormat="1" ht="14.25" x14ac:dyDescent="0.2">
      <c r="A71" s="18"/>
      <c r="B71" s="18"/>
      <c r="C71" s="18"/>
      <c r="D71" s="245"/>
      <c r="E71" s="246"/>
      <c r="F71" s="157">
        <v>0.05</v>
      </c>
      <c r="G71" s="20"/>
      <c r="H71" s="18"/>
      <c r="I71" s="18"/>
    </row>
    <row r="72" spans="1:9" s="19" customFormat="1" ht="14.25" x14ac:dyDescent="0.2">
      <c r="A72" s="18"/>
      <c r="B72" s="18"/>
      <c r="C72" s="18"/>
      <c r="D72" s="245"/>
      <c r="E72" s="246"/>
      <c r="F72" s="157">
        <v>0.05</v>
      </c>
      <c r="G72" s="20"/>
      <c r="H72" s="18"/>
      <c r="I72" s="18"/>
    </row>
    <row r="73" spans="1:9" s="19" customFormat="1" ht="14.25" x14ac:dyDescent="0.2">
      <c r="A73" s="18"/>
      <c r="B73" s="18"/>
      <c r="C73" s="18"/>
      <c r="D73" s="245"/>
      <c r="E73" s="246"/>
      <c r="F73" s="157">
        <v>0.05</v>
      </c>
      <c r="G73" s="20"/>
      <c r="H73" s="18"/>
      <c r="I73" s="18"/>
    </row>
    <row r="74" spans="1:9" ht="15" x14ac:dyDescent="0.2">
      <c r="B74" s="20"/>
      <c r="C74" s="20"/>
      <c r="D74" s="155" t="s">
        <v>80</v>
      </c>
      <c r="E74" s="247">
        <f>SUM(E63:E73)</f>
        <v>0</v>
      </c>
      <c r="G74" s="20"/>
      <c r="H74" s="20"/>
    </row>
    <row r="75" spans="1:9" x14ac:dyDescent="0.2">
      <c r="B75" s="20"/>
      <c r="C75" s="20"/>
      <c r="D75" s="20"/>
      <c r="E75" s="20"/>
      <c r="F75" s="20"/>
      <c r="G75" s="20"/>
      <c r="H75" s="20"/>
    </row>
    <row r="76" spans="1:9" x14ac:dyDescent="0.2">
      <c r="B76" s="20"/>
      <c r="C76" s="20"/>
      <c r="D76" s="20"/>
      <c r="E76" s="20"/>
      <c r="F76" s="20"/>
      <c r="G76" s="20"/>
      <c r="H76" s="20"/>
    </row>
    <row r="77" spans="1:9" ht="14.25" x14ac:dyDescent="0.2">
      <c r="B77" s="20"/>
      <c r="C77" s="392" t="s">
        <v>83</v>
      </c>
      <c r="D77" s="392"/>
      <c r="E77" s="392"/>
      <c r="F77" s="392"/>
      <c r="G77" s="20"/>
      <c r="H77" s="20"/>
    </row>
    <row r="78" spans="1:9" ht="15" x14ac:dyDescent="0.2">
      <c r="B78" s="20"/>
      <c r="C78" s="38"/>
      <c r="D78" s="20"/>
      <c r="E78" s="20"/>
      <c r="F78" s="20"/>
      <c r="G78" s="20"/>
      <c r="H78" s="20"/>
    </row>
    <row r="79" spans="1:9" ht="15" x14ac:dyDescent="0.2">
      <c r="B79" s="20"/>
      <c r="C79" s="38"/>
      <c r="D79" s="160" t="s">
        <v>46</v>
      </c>
      <c r="E79" s="162">
        <f>+E22</f>
        <v>0</v>
      </c>
      <c r="F79" s="36"/>
      <c r="G79" s="20"/>
      <c r="H79" s="20"/>
    </row>
    <row r="80" spans="1:9" ht="15" x14ac:dyDescent="0.2">
      <c r="B80" s="20"/>
      <c r="C80" s="38"/>
      <c r="D80" s="160" t="s">
        <v>44</v>
      </c>
      <c r="E80" s="162">
        <f>+E40</f>
        <v>0</v>
      </c>
      <c r="F80" s="36"/>
      <c r="G80" s="20"/>
      <c r="H80" s="20"/>
    </row>
    <row r="81" spans="1:8" ht="28.5" x14ac:dyDescent="0.2">
      <c r="B81" s="20"/>
      <c r="C81" s="38"/>
      <c r="D81" s="160" t="s">
        <v>194</v>
      </c>
      <c r="E81" s="162">
        <f>E74</f>
        <v>0</v>
      </c>
      <c r="F81" s="6"/>
      <c r="G81" s="20"/>
      <c r="H81" s="20"/>
    </row>
    <row r="82" spans="1:8" ht="15" x14ac:dyDescent="0.2">
      <c r="B82" s="20"/>
      <c r="C82" s="38"/>
      <c r="D82" s="161" t="s">
        <v>45</v>
      </c>
      <c r="E82" s="163">
        <f>SUM(E79:E81)</f>
        <v>0</v>
      </c>
      <c r="F82" s="36"/>
      <c r="G82" s="20"/>
      <c r="H82" s="20"/>
    </row>
    <row r="83" spans="1:8" ht="27.75" x14ac:dyDescent="0.2">
      <c r="B83" s="20"/>
      <c r="C83" s="20"/>
      <c r="D83" s="161" t="s">
        <v>81</v>
      </c>
      <c r="E83" s="158">
        <f>E50</f>
        <v>0</v>
      </c>
      <c r="F83" s="20"/>
      <c r="G83" s="20"/>
      <c r="H83" s="20"/>
    </row>
    <row r="84" spans="1:8" ht="40.5" x14ac:dyDescent="0.2">
      <c r="B84" s="20"/>
      <c r="C84" s="20"/>
      <c r="D84" s="159" t="s">
        <v>82</v>
      </c>
      <c r="E84" s="164" t="e">
        <f>+E82/E83</f>
        <v>#DIV/0!</v>
      </c>
      <c r="F84"/>
      <c r="G84" s="20"/>
      <c r="H84" s="20"/>
    </row>
    <row r="85" spans="1:8" x14ac:dyDescent="0.2">
      <c r="B85" s="20"/>
      <c r="C85" s="20"/>
      <c r="D85" s="20"/>
      <c r="E85" s="20"/>
      <c r="F85" s="20"/>
      <c r="G85" s="20"/>
      <c r="H85" s="20"/>
    </row>
    <row r="86" spans="1:8" ht="13.5" thickBot="1" x14ac:dyDescent="0.25">
      <c r="B86" s="20"/>
      <c r="C86" s="20"/>
      <c r="D86"/>
      <c r="E86" s="20"/>
      <c r="F86" s="20"/>
      <c r="G86" s="20"/>
      <c r="H86" s="20"/>
    </row>
    <row r="87" spans="1:8" ht="23.45" customHeight="1" thickBot="1" x14ac:dyDescent="0.25">
      <c r="B87" s="20"/>
      <c r="C87" s="288" t="str">
        <f>IFERROR(IF(E84&gt;E43,"Percentage of Coverage Met",IF(E84=E43,"Percentage of Coverage Met",IF(E84&lt;E43,"Percentage of Coverage NOT Met"))),"")</f>
        <v/>
      </c>
      <c r="D87" s="289"/>
      <c r="E87" s="289"/>
      <c r="F87" s="289"/>
      <c r="G87" s="290"/>
      <c r="H87" s="20"/>
    </row>
    <row r="88" spans="1:8" x14ac:dyDescent="0.2">
      <c r="B88" s="20"/>
      <c r="C88" s="20"/>
      <c r="D88" s="20"/>
      <c r="E88" s="20"/>
      <c r="F88" s="20"/>
      <c r="G88" s="20"/>
      <c r="H88" s="20"/>
    </row>
    <row r="89" spans="1:8" x14ac:dyDescent="0.2">
      <c r="B89" s="20"/>
      <c r="C89" s="20"/>
      <c r="D89" s="20"/>
      <c r="E89" s="20"/>
      <c r="F89" s="20"/>
      <c r="G89" s="20"/>
      <c r="H89" s="20"/>
    </row>
    <row r="90" spans="1:8" x14ac:dyDescent="0.2">
      <c r="A90" s="105" t="s">
        <v>23</v>
      </c>
      <c r="B90" s="152"/>
      <c r="C90" s="152"/>
      <c r="D90" s="152"/>
      <c r="E90" s="152"/>
      <c r="F90" s="152"/>
      <c r="G90" s="152"/>
      <c r="H90" s="152"/>
    </row>
    <row r="91" spans="1:8" ht="51.75" customHeight="1" x14ac:dyDescent="0.2">
      <c r="A91" s="166" t="s">
        <v>24</v>
      </c>
      <c r="B91" s="372" t="s">
        <v>84</v>
      </c>
      <c r="C91" s="372"/>
      <c r="D91" s="372"/>
      <c r="E91" s="372"/>
      <c r="F91" s="372"/>
      <c r="G91" s="372"/>
      <c r="H91" s="372"/>
    </row>
  </sheetData>
  <sheetProtection formatCells="0" formatColumns="0" formatRows="0" insertRows="0"/>
  <mergeCells count="14">
    <mergeCell ref="C2:G2"/>
    <mergeCell ref="B91:H91"/>
    <mergeCell ref="C77:F77"/>
    <mergeCell ref="C59:G59"/>
    <mergeCell ref="E61:E62"/>
    <mergeCell ref="D61:D62"/>
    <mergeCell ref="D27:D28"/>
    <mergeCell ref="E27:E28"/>
    <mergeCell ref="C54:G54"/>
    <mergeCell ref="B5:H6"/>
    <mergeCell ref="E10:E11"/>
    <mergeCell ref="D10:D11"/>
    <mergeCell ref="C87:G87"/>
    <mergeCell ref="C3:G3"/>
  </mergeCells>
  <pageMargins left="0.25" right="0.25" top="0.75" bottom="0.75" header="0.3" footer="0.3"/>
  <pageSetup scale="61" fitToHeight="6" orientation="portrait" r:id="rId1"/>
  <rowBreaks count="1" manualBreakCount="1">
    <brk id="5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9"/>
  <sheetViews>
    <sheetView showGridLines="0" zoomScale="80" zoomScaleNormal="80" workbookViewId="0"/>
  </sheetViews>
  <sheetFormatPr defaultColWidth="8.85546875" defaultRowHeight="14.25" x14ac:dyDescent="0.2"/>
  <cols>
    <col min="1" max="1" width="14.140625" style="69" customWidth="1"/>
    <col min="2" max="2" width="42.28515625" style="69" customWidth="1"/>
    <col min="3" max="3" width="62.85546875" style="69" customWidth="1"/>
    <col min="4" max="4" width="30.7109375" style="69" bestFit="1" customWidth="1"/>
    <col min="5" max="16384" width="8.85546875" style="69"/>
  </cols>
  <sheetData>
    <row r="1" spans="1:3" x14ac:dyDescent="0.2">
      <c r="A1" s="131" t="s">
        <v>47</v>
      </c>
      <c r="B1" s="69" t="s">
        <v>212</v>
      </c>
    </row>
    <row r="3" spans="1:3" x14ac:dyDescent="0.2">
      <c r="A3" s="132" t="s">
        <v>48</v>
      </c>
    </row>
    <row r="4" spans="1:3" ht="15" thickBot="1" x14ac:dyDescent="0.25"/>
    <row r="5" spans="1:3" ht="19.149999999999999" customHeight="1" thickBot="1" x14ac:dyDescent="0.25">
      <c r="A5" s="129" t="s">
        <v>49</v>
      </c>
      <c r="B5" s="130" t="s">
        <v>213</v>
      </c>
      <c r="C5" s="130" t="s">
        <v>50</v>
      </c>
    </row>
    <row r="6" spans="1:3" ht="15" thickBot="1" x14ac:dyDescent="0.25">
      <c r="A6" s="133" t="s">
        <v>214</v>
      </c>
      <c r="B6" s="134" t="s">
        <v>51</v>
      </c>
      <c r="C6" s="134" t="s">
        <v>52</v>
      </c>
    </row>
    <row r="7" spans="1:3" ht="15" thickBot="1" x14ac:dyDescent="0.25">
      <c r="A7" s="133" t="s">
        <v>53</v>
      </c>
      <c r="B7" s="134">
        <v>15.252000000000001</v>
      </c>
      <c r="C7" s="134" t="s">
        <v>102</v>
      </c>
    </row>
    <row r="9" spans="1:3" x14ac:dyDescent="0.2">
      <c r="A9" s="69" t="s">
        <v>215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4B9896271AF34C9F549B4098B81E42" ma:contentTypeVersion="23" ma:contentTypeDescription="Create a new document." ma:contentTypeScope="" ma:versionID="b58a4294736e0cf169e206f95fb4fdb1">
  <xsd:schema xmlns:xsd="http://www.w3.org/2001/XMLSchema" xmlns:xs="http://www.w3.org/2001/XMLSchema" xmlns:p="http://schemas.microsoft.com/office/2006/metadata/properties" xmlns:ns2="afbe0f3c-19b9-4654-b3a0-3e9f76fd8c8a" xmlns:ns3="0d5817e3-b880-408f-991f-e458db71995f" targetNamespace="http://schemas.microsoft.com/office/2006/metadata/properties" ma:root="true" ma:fieldsID="f121cea5538b7b01253716d4702820b4" ns2:_="" ns3:_="">
    <xsd:import namespace="afbe0f3c-19b9-4654-b3a0-3e9f76fd8c8a"/>
    <xsd:import namespace="0d5817e3-b880-408f-991f-e458db7199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Comments" minOccurs="0"/>
                <xsd:element ref="ns3:AddDate" minOccurs="0"/>
                <xsd:element ref="ns3:lcf76f155ced4ddcb4097134ff3c332f" minOccurs="0"/>
                <xsd:element ref="ns2:TaxCatchAll" minOccurs="0"/>
                <xsd:element ref="ns3:MediaServiceObjectDetectorVersions" minOccurs="0"/>
                <xsd:element ref="ns3:Thumbnai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e0f3c-19b9-4654-b3a0-3e9f76fd8c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cdce34c-a418-4f3f-8b71-fc7cc2ce3bb8}" ma:internalName="TaxCatchAll" ma:showField="CatchAllData" ma:web="afbe0f3c-19b9-4654-b3a0-3e9f76fd8c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5817e3-b880-408f-991f-e458db7199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Comments" ma:index="18" nillable="true" ma:displayName="Comments" ma:format="Dropdown" ma:internalName="Comments">
      <xsd:simpleType>
        <xsd:restriction base="dms:Note"/>
      </xsd:simpleType>
    </xsd:element>
    <xsd:element name="AddDate" ma:index="19" nillable="true" ma:displayName="Date Added" ma:default="[today]" ma:description="Test to see if the date the file added " ma:format="DateOnly" ma:internalName="AddDate">
      <xsd:simpleType>
        <xsd:restriction base="dms:DateTim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bcf1e98-7865-4f9d-8589-d03cd0a4ef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Thumbnail" ma:index="24" nillable="true" ma:displayName="Thumbnail" ma:format="Thumbnail" ma:internalName="Thumbnail">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be0f3c-19b9-4654-b3a0-3e9f76fd8c8a" xsi:nil="true"/>
    <Comments xmlns="0d5817e3-b880-408f-991f-e458db71995f" xsi:nil="true"/>
    <AddDate xmlns="0d5817e3-b880-408f-991f-e458db71995f">2023-08-29T13:48:58+00:00</AddDate>
    <lcf76f155ced4ddcb4097134ff3c332f xmlns="0d5817e3-b880-408f-991f-e458db71995f">
      <Terms xmlns="http://schemas.microsoft.com/office/infopath/2007/PartnerControls"/>
    </lcf76f155ced4ddcb4097134ff3c332f>
    <Thumbnail xmlns="0d5817e3-b880-408f-991f-e458db71995f" xsi:nil="true"/>
  </documentManagement>
</p:properties>
</file>

<file path=customXml/itemProps1.xml><?xml version="1.0" encoding="utf-8"?>
<ds:datastoreItem xmlns:ds="http://schemas.openxmlformats.org/officeDocument/2006/customXml" ds:itemID="{4319FBBE-8AB1-4F2C-950E-DF7EBB2423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e0f3c-19b9-4654-b3a0-3e9f76fd8c8a"/>
    <ds:schemaRef ds:uri="0d5817e3-b880-408f-991f-e458db719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EDAF70-067F-4062-A455-D248A6CA5EC2}">
  <ds:schemaRefs>
    <ds:schemaRef ds:uri="http://schemas.microsoft.com/sharepoint/v3/contenttype/forms"/>
  </ds:schemaRefs>
</ds:datastoreItem>
</file>

<file path=customXml/itemProps3.xml><?xml version="1.0" encoding="utf-8"?>
<ds:datastoreItem xmlns:ds="http://schemas.openxmlformats.org/officeDocument/2006/customXml" ds:itemID="{DC41FCD5-37F9-45A9-A964-423CE4FFA789}">
  <ds:schemaRefs>
    <ds:schemaRef ds:uri="http://schemas.microsoft.com/office/2006/metadata/properties"/>
    <ds:schemaRef ds:uri="http://schemas.microsoft.com/office/infopath/2007/PartnerControls"/>
    <ds:schemaRef ds:uri="afbe0f3c-19b9-4654-b3a0-3e9f76fd8c8a"/>
    <ds:schemaRef ds:uri="0d5817e3-b880-408f-991f-e458db7199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Entity Information</vt:lpstr>
      <vt:lpstr>Step 1a - Loans</vt:lpstr>
      <vt:lpstr>Step 1b - No Loans</vt:lpstr>
      <vt:lpstr>Step 2</vt:lpstr>
      <vt:lpstr>Step 3</vt:lpstr>
      <vt:lpstr>Step 4</vt:lpstr>
      <vt:lpstr>Step 5</vt:lpstr>
      <vt:lpstr>Higher Risk Programs</vt:lpstr>
      <vt:lpstr>'Step 3'!_ftn4</vt:lpstr>
      <vt:lpstr>'Step 4'!_ftn4</vt:lpstr>
      <vt:lpstr>'Step 4'!_ftn5</vt:lpstr>
      <vt:lpstr>'Step 2'!_ftnref2</vt:lpstr>
      <vt:lpstr>'Step 2'!_ftnref3</vt:lpstr>
      <vt:lpstr>'Step 3'!_ftnref5</vt:lpstr>
      <vt:lpstr>'Step 4'!_ftnref5</vt:lpstr>
      <vt:lpstr>'Step 3'!OLE_LINK5</vt:lpstr>
      <vt:lpstr>'Step 4'!OLE_LINK5</vt:lpstr>
      <vt:lpstr>'Entity Information'!Print_Area</vt:lpstr>
      <vt:lpstr>'Step 2'!Print_Area</vt:lpstr>
      <vt:lpstr>'Step 3'!Print_Area</vt:lpstr>
      <vt:lpstr>'Step 4'!Print_Area</vt:lpstr>
      <vt:lpstr>'Step 5'!Print_Area</vt:lpstr>
    </vt:vector>
  </TitlesOfParts>
  <Manager/>
  <Company>Ohio Auditor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R. Porter</dc:creator>
  <cp:keywords/>
  <dc:description/>
  <cp:lastModifiedBy>Amanda M. Stidham</cp:lastModifiedBy>
  <cp:revision/>
  <dcterms:created xsi:type="dcterms:W3CDTF">2011-08-29T16:17:21Z</dcterms:created>
  <dcterms:modified xsi:type="dcterms:W3CDTF">2025-11-26T18:18:33Z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0x010100E04B9896271AF34C9F549B4098B81E42</vt:lpwstr>
  </property>
  <property fmtid="{D5CDD505-2E9C-101B-9397-08002B2CF9AE}" pid="3" name="MediaServiceImageTags">
    <vt:lpwstr/>
  </property>
</Properties>
</file>